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cdsinc.sharepoint.com/sites/ACDSDocuments/Planning/Continuum of Care/Continuum of Care Applications/2025 CoC Application/3 Review and Ranking/"/>
    </mc:Choice>
  </mc:AlternateContent>
  <xr:revisionPtr revIDLastSave="863" documentId="8_{B2F0ACF3-1C7F-44CD-8023-F38178D54C57}" xr6:coauthVersionLast="47" xr6:coauthVersionMax="47" xr10:uidLastSave="{1ED0C36D-4430-43EB-8519-366E8537482A}"/>
  <bookViews>
    <workbookView xWindow="-113" yWindow="-113" windowWidth="24267" windowHeight="13023" tabRatio="832" activeTab="1" xr2:uid="{B0FE3078-C7C6-4350-BFC4-DE48E0319189}"/>
  </bookViews>
  <sheets>
    <sheet name="Scoring Rubric Key 12.3 Updates" sheetId="33" r:id="rId1"/>
    <sheet name="Threshold Review - Transitiona " sheetId="27" r:id="rId2"/>
    <sheet name="Threshold Review - SSO" sheetId="28" r:id="rId3"/>
    <sheet name="Threshold Review - PSH" sheetId="29" r:id="rId4"/>
    <sheet name="Threshold Review - RRH" sheetId="30" r:id="rId5"/>
    <sheet name="Threshold Review - HMIS" sheetId="31" r:id="rId6"/>
    <sheet name="APR Score - Street Outreach" sheetId="11" r:id="rId7"/>
    <sheet name="APR Score - RRH" sheetId="13" r:id="rId8"/>
    <sheet name="APR Score - PSH (none)" sheetId="14" r:id="rId9"/>
    <sheet name="APR Score - SUMMARY" sheetId="15" r:id="rId10"/>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33" l="1"/>
  <c r="B46" i="33"/>
  <c r="B54" i="33"/>
  <c r="B64" i="33"/>
  <c r="B77" i="33"/>
  <c r="E39" i="33" l="1"/>
  <c r="B15" i="33"/>
  <c r="B21" i="33"/>
  <c r="D2" i="11"/>
  <c r="B78" i="33" l="1"/>
  <c r="B81" i="33" s="1"/>
  <c r="E8" i="14"/>
  <c r="E9" i="14" s="1"/>
  <c r="G8" i="14"/>
  <c r="G9" i="14" s="1"/>
  <c r="E9" i="13"/>
  <c r="E10" i="13" s="1"/>
  <c r="E7" i="11"/>
  <c r="E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tc={C6C3A930-A3D1-4870-9F3F-2C4BC4C1C1DE}</author>
  </authors>
  <commentList>
    <comment ref="B10" authorId="0" shapeId="0" xr:uid="{C6C3A930-A3D1-4870-9F3F-2C4BC4C1C1DE}">
      <text>
        <t>[Threaded comment]
Your version of Excel allows you to read this threaded comment; however, any edits to it will get removed if the file is opened in a newer version of Excel. Learn more: https://go.microsoft.com/fwlink/?linkid=870924
Comment:
    How are we judging the average project in the CoC</t>
      </text>
    </comment>
  </commentList>
</comments>
</file>

<file path=xl/sharedStrings.xml><?xml version="1.0" encoding="utf-8"?>
<sst xmlns="http://schemas.openxmlformats.org/spreadsheetml/2006/main" count="335" uniqueCount="175">
  <si>
    <t>Project Name</t>
  </si>
  <si>
    <t>Provider Name</t>
  </si>
  <si>
    <t>Project Type</t>
  </si>
  <si>
    <t>New or Renewal?</t>
  </si>
  <si>
    <t>FY25 Amount Requested</t>
  </si>
  <si>
    <t>TOTAL SCORE</t>
  </si>
  <si>
    <t>Renewal</t>
  </si>
  <si>
    <t>New</t>
  </si>
  <si>
    <t>Yes</t>
  </si>
  <si>
    <t>No</t>
  </si>
  <si>
    <t>If Yes, continue with scoring</t>
  </si>
  <si>
    <t>If No, do not continue with scoring</t>
  </si>
  <si>
    <t>Outcomes</t>
  </si>
  <si>
    <t>Street Outreach</t>
  </si>
  <si>
    <t>Permanent Supportive Housing</t>
  </si>
  <si>
    <t>Sarah's House</t>
  </si>
  <si>
    <t>Score</t>
  </si>
  <si>
    <t>Points Earned</t>
  </si>
  <si>
    <t>Total available points</t>
  </si>
  <si>
    <t>VALUE</t>
  </si>
  <si>
    <t>X</t>
  </si>
  <si>
    <t>19a2</t>
  </si>
  <si>
    <t>Percent of clients that increased non-earned cash income</t>
  </si>
  <si>
    <t>19b weighted average</t>
  </si>
  <si>
    <t>Percent of clients that obtained mainstream benefits</t>
  </si>
  <si>
    <t>Percent of clients that increased earned cash income (employment)</t>
  </si>
  <si>
    <t>23c</t>
  </si>
  <si>
    <t>Percent of clients that exited to permanent housing and returned to homelessness</t>
  </si>
  <si>
    <t>Percent of exits from street outreach to a successful destination (ES, SH, TH, PH, some institutions.)</t>
  </si>
  <si>
    <t>Provider 2</t>
  </si>
  <si>
    <t>DSS</t>
  </si>
  <si>
    <t>Outreach - Benchmark</t>
  </si>
  <si>
    <t>APR Question</t>
  </si>
  <si>
    <r>
      <t>Performance</t>
    </r>
    <r>
      <rPr>
        <sz val="11"/>
        <color rgb="FF000000"/>
        <rFont val="Calibri"/>
        <family val="2"/>
      </rPr>
      <t xml:space="preserve"> </t>
    </r>
    <r>
      <rPr>
        <b/>
        <sz val="11"/>
        <color rgb="FF000000"/>
        <rFont val="Calibri"/>
        <family val="2"/>
      </rPr>
      <t>Metric</t>
    </r>
  </si>
  <si>
    <t>Percent of exits to permanent housing</t>
  </si>
  <si>
    <t>Utilization rate</t>
  </si>
  <si>
    <t>22b</t>
  </si>
  <si>
    <t>Average length of stay/enrollment</t>
  </si>
  <si>
    <t>PCYF</t>
  </si>
  <si>
    <t>Rapid Re-Housing - Benchmark</t>
  </si>
  <si>
    <t>ü</t>
  </si>
  <si>
    <r>
      <t xml:space="preserve">Percent of clients that exit to </t>
    </r>
    <r>
      <rPr>
        <b/>
        <u/>
        <sz val="11"/>
        <color rgb="FF000000"/>
        <rFont val="Calibri"/>
        <family val="2"/>
      </rPr>
      <t>or</t>
    </r>
    <r>
      <rPr>
        <sz val="11"/>
        <color rgb="FF000000"/>
        <rFont val="Calibri"/>
        <family val="2"/>
      </rPr>
      <t xml:space="preserve"> retain permanent housing</t>
    </r>
  </si>
  <si>
    <t>Permanent Supportive Housing - Benchmark</t>
  </si>
  <si>
    <t>Rapid Re-Housing</t>
  </si>
  <si>
    <t>Transitional Housing</t>
  </si>
  <si>
    <t>Emergency Shelter</t>
  </si>
  <si>
    <t>there were no exits recorded in HMIS</t>
  </si>
  <si>
    <t>Anne Arundel County, MD CoC25 Local Scoring Key</t>
  </si>
  <si>
    <t xml:space="preserve">Anne Arundel County, MD CoC25 Local Scoring Transitional Housing </t>
  </si>
  <si>
    <t>New Projects must receive at least 7 out of 10 points</t>
  </si>
  <si>
    <t>Requested project does partner with other organizations to provide eligible supportive services that are necessary to assist program participants to obtain and maintain housing</t>
  </si>
  <si>
    <t>Partnerships</t>
  </si>
  <si>
    <t xml:space="preserve">Prior Experience </t>
  </si>
  <si>
    <t>Applicant has prior experience operating transitional housing or other projects that have successfully helped homeless individuals and families exit homelessness within 24 months.</t>
  </si>
  <si>
    <t>Prior Experience - Outcomes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</si>
  <si>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t>
  </si>
  <si>
    <t>Other Funding Sources</t>
  </si>
  <si>
    <t>The project will be supplemented with resources from other public or private sources, that may include mainstream health, social, and employment programs such as Medicare, Medicaid, SSI, and SNAP.</t>
  </si>
  <si>
    <t>Proposed project will require program participants to take part in supportive services with attached supportive service agreement</t>
  </si>
  <si>
    <r>
      <t xml:space="preserve">The project will </t>
    </r>
    <r>
      <rPr>
        <b/>
        <i/>
        <u/>
        <sz val="11"/>
        <color theme="1"/>
        <rFont val="Calibri"/>
        <family val="2"/>
      </rPr>
      <t>not</t>
    </r>
    <r>
      <rPr>
        <i/>
        <sz val="11"/>
        <color theme="1"/>
        <rFont val="Calibri"/>
        <family val="2"/>
      </rPr>
      <t xml:space="preserve"> be supplemented with resources from other public or private sources, that may include mainstream health, social, and employment programs such as Medicare, Medicaid, SSI, and SNAP.</t>
    </r>
  </si>
  <si>
    <r>
      <t xml:space="preserve">Program outcomes </t>
    </r>
    <r>
      <rPr>
        <b/>
        <i/>
        <u/>
        <sz val="11"/>
        <color theme="1"/>
        <rFont val="Calibri"/>
        <family val="2"/>
      </rPr>
      <t>do not</t>
    </r>
    <r>
      <rPr>
        <i/>
        <u/>
        <sz val="11"/>
        <color theme="1"/>
        <rFont val="Calibri"/>
        <family val="2"/>
      </rPr>
      <t xml:space="preserve"> </t>
    </r>
    <r>
      <rPr>
        <i/>
        <sz val="11"/>
        <color theme="1"/>
        <rFont val="Calibri"/>
        <family val="2"/>
      </rPr>
      <t>indicate that at least 50 percent of participants exit to permanent housing within 24 months and at least 50 percent of participants exit with employment income</t>
    </r>
  </si>
  <si>
    <r>
      <t xml:space="preserve">Applicant </t>
    </r>
    <r>
      <rPr>
        <b/>
        <i/>
        <u/>
        <sz val="11"/>
        <color theme="1"/>
        <rFont val="Calibri"/>
        <family val="2"/>
      </rPr>
      <t>does not</t>
    </r>
    <r>
      <rPr>
        <b/>
        <i/>
        <sz val="11"/>
        <color theme="1"/>
        <rFont val="Calibri"/>
        <family val="2"/>
      </rPr>
      <t xml:space="preserve"> </t>
    </r>
    <r>
      <rPr>
        <i/>
        <sz val="11"/>
        <color theme="1"/>
        <rFont val="Calibri"/>
        <family val="2"/>
      </rPr>
      <t>have prior experience operating transitional housing or other projects that have successfully helped homeless individuals and families exit homelessness within 24 months.</t>
    </r>
  </si>
  <si>
    <r>
      <t xml:space="preserve">Requested project does </t>
    </r>
    <r>
      <rPr>
        <b/>
        <i/>
        <u/>
        <sz val="11"/>
        <color theme="1"/>
        <rFont val="Calibri"/>
        <family val="2"/>
      </rPr>
      <t>not</t>
    </r>
    <r>
      <rPr>
        <i/>
        <sz val="11"/>
        <color theme="1"/>
        <rFont val="Calibri"/>
        <family val="2"/>
      </rPr>
      <t xml:space="preserve"> partner with other organizations to provide eligible supportive services that are necessary to assist program participants to obtain and maintain housing</t>
    </r>
  </si>
  <si>
    <t>Supportive Services Required</t>
  </si>
  <si>
    <t>Supportive Services - 40 Hours</t>
  </si>
  <si>
    <t>Proposed project will provide 40 hours per week of customized services for each participant (e.g. case management, employment training, substance use treatment, etc.).</t>
  </si>
  <si>
    <r>
      <t xml:space="preserve">Proposed project will </t>
    </r>
    <r>
      <rPr>
        <b/>
        <i/>
        <u/>
        <sz val="11"/>
        <color theme="1"/>
        <rFont val="Calibri"/>
        <family val="2"/>
      </rPr>
      <t xml:space="preserve">not </t>
    </r>
    <r>
      <rPr>
        <i/>
        <sz val="11"/>
        <color theme="1"/>
        <rFont val="Calibri"/>
        <family val="2"/>
      </rPr>
      <t xml:space="preserve">provide 40 hours per week of customized services for each participant </t>
    </r>
  </si>
  <si>
    <t>Cost Reasonable</t>
  </si>
  <si>
    <t>Average cost per household served for the project is reasonable, consistent with 2 CFR 200.404.</t>
  </si>
  <si>
    <t>Anne Arundel County, MD CoC25 Local Scoring Supportive Services Only (SSO)</t>
  </si>
  <si>
    <t>New Projects must receive at least 3 out of 4 points</t>
  </si>
  <si>
    <t xml:space="preserve"> New</t>
  </si>
  <si>
    <t xml:space="preserve">Renewal </t>
  </si>
  <si>
    <t>Coordinted Entry</t>
  </si>
  <si>
    <t>The Coordinated Entry system is easily available and reachable for all persons within the CoC’s geographic area who are seeking homelessness assistance, including persons with disabilities.</t>
  </si>
  <si>
    <r>
      <t xml:space="preserve">The Coordinated Entry system is </t>
    </r>
    <r>
      <rPr>
        <b/>
        <i/>
        <u/>
        <sz val="11"/>
        <color theme="1"/>
        <rFont val="Calibri"/>
        <family val="2"/>
      </rPr>
      <t>not</t>
    </r>
    <r>
      <rPr>
        <i/>
        <sz val="11"/>
        <color theme="1"/>
        <rFont val="Calibri"/>
        <family val="2"/>
      </rPr>
      <t xml:space="preserve"> easily available and reachable for all persons within the CoC’s geographic area who are seeking homelessness assistance, including persons with disabilities.</t>
    </r>
  </si>
  <si>
    <t>Advertising</t>
  </si>
  <si>
    <t>There is a strategy for advertising that is designed specifically to reach households experiencing homelessness with the highest needs.</t>
  </si>
  <si>
    <r>
      <t xml:space="preserve">There is </t>
    </r>
    <r>
      <rPr>
        <b/>
        <i/>
        <u/>
        <sz val="11"/>
        <color theme="1"/>
        <rFont val="Calibri"/>
        <family val="2"/>
      </rPr>
      <t>not</t>
    </r>
    <r>
      <rPr>
        <i/>
        <sz val="11"/>
        <color theme="1"/>
        <rFont val="Calibri"/>
        <family val="2"/>
      </rPr>
      <t xml:space="preserve"> a strategy for advertising that is designed specifically to reach households experiencing homelessness with the highest needs.</t>
    </r>
  </si>
  <si>
    <t xml:space="preserve">Assessment </t>
  </si>
  <si>
    <t>There is a standardized assessment process.</t>
  </si>
  <si>
    <r>
      <t xml:space="preserve">There is </t>
    </r>
    <r>
      <rPr>
        <b/>
        <i/>
        <u/>
        <sz val="11"/>
        <color theme="1"/>
        <rFont val="Calibri"/>
        <family val="2"/>
      </rPr>
      <t xml:space="preserve">not </t>
    </r>
    <r>
      <rPr>
        <i/>
        <sz val="11"/>
        <color theme="1"/>
        <rFont val="Calibri"/>
        <family val="2"/>
      </rPr>
      <t>a standardized assessment process.</t>
    </r>
  </si>
  <si>
    <t>The project will ensure program participants are directed to appropriate housing and services that fit their needs.</t>
  </si>
  <si>
    <t xml:space="preserve">Appropriate Services </t>
  </si>
  <si>
    <r>
      <t xml:space="preserve">The project will </t>
    </r>
    <r>
      <rPr>
        <b/>
        <i/>
        <u/>
        <sz val="11"/>
        <color theme="1"/>
        <rFont val="Calibri"/>
        <family val="2"/>
      </rPr>
      <t xml:space="preserve">not </t>
    </r>
    <r>
      <rPr>
        <i/>
        <sz val="11"/>
        <color theme="1"/>
        <rFont val="Calibri"/>
        <family val="2"/>
      </rPr>
      <t>ensure program participants are directed to appropriate housing and services that fit their needs.</t>
    </r>
  </si>
  <si>
    <t>New Projects must receive at least 4 out of 6 points</t>
  </si>
  <si>
    <t>Participants Needs Fit</t>
  </si>
  <si>
    <t>The type of housing proposed, including the number and configuration of units, will fit the needs of the program participants.</t>
  </si>
  <si>
    <r>
      <t xml:space="preserve">The type of housing proposed will </t>
    </r>
    <r>
      <rPr>
        <b/>
        <i/>
        <u/>
        <sz val="11"/>
        <color theme="1"/>
        <rFont val="Calibri"/>
        <family val="2"/>
      </rPr>
      <t>not</t>
    </r>
    <r>
      <rPr>
        <i/>
        <sz val="11"/>
        <color theme="1"/>
        <rFont val="Calibri"/>
        <family val="2"/>
      </rPr>
      <t xml:space="preserve"> fit the needs of the program participants.</t>
    </r>
  </si>
  <si>
    <t xml:space="preserve">Supportive Services </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</si>
  <si>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t>
  </si>
  <si>
    <r>
      <t xml:space="preserve">The type of supportive services offered to program participants will </t>
    </r>
    <r>
      <rPr>
        <b/>
        <i/>
        <u/>
        <sz val="11"/>
        <color theme="1"/>
        <rFont val="Calibri"/>
        <family val="2"/>
      </rPr>
      <t xml:space="preserve">not </t>
    </r>
    <r>
      <rPr>
        <i/>
        <sz val="11"/>
        <color theme="1"/>
        <rFont val="Calibri"/>
        <family val="2"/>
      </rPr>
      <t xml:space="preserve">ensure that the participant is able to successfully obtain and retain permanent housing and in a manner that fits their needs </t>
    </r>
  </si>
  <si>
    <t>Elderly / Disability</t>
  </si>
  <si>
    <t>The project will be designed to serve elderly individuals and/or individuals with a physical disability/impairment or a developmental disability (24 CFR 582.5) not including substance use disorder. The units will prioritize these populations.</t>
  </si>
  <si>
    <r>
      <t xml:space="preserve">The project will </t>
    </r>
    <r>
      <rPr>
        <b/>
        <i/>
        <u/>
        <sz val="11"/>
        <color theme="1"/>
        <rFont val="Calibri"/>
        <family val="2"/>
      </rPr>
      <t xml:space="preserve">not </t>
    </r>
    <r>
      <rPr>
        <i/>
        <sz val="11"/>
        <color theme="1"/>
        <rFont val="Calibri"/>
        <family val="2"/>
      </rPr>
      <t xml:space="preserve">serve elderly individuals and/or individuals with a physical disability/impairment or a developmental disability (24 CFR 582.5) </t>
    </r>
    <r>
      <rPr>
        <b/>
        <i/>
        <u/>
        <sz val="11"/>
        <color theme="1"/>
        <rFont val="Calibri"/>
        <family val="2"/>
      </rPr>
      <t xml:space="preserve">or </t>
    </r>
    <r>
      <rPr>
        <i/>
        <sz val="11"/>
        <color theme="1"/>
        <rFont val="Calibri"/>
        <family val="2"/>
      </rPr>
      <t>the units will</t>
    </r>
    <r>
      <rPr>
        <b/>
        <i/>
        <u/>
        <sz val="11"/>
        <color theme="1"/>
        <rFont val="Calibri"/>
        <family val="2"/>
      </rPr>
      <t xml:space="preserve"> not </t>
    </r>
    <r>
      <rPr>
        <i/>
        <sz val="11"/>
        <color theme="1"/>
        <rFont val="Calibri"/>
        <family val="2"/>
      </rPr>
      <t>prioritize these populations.</t>
    </r>
  </si>
  <si>
    <t xml:space="preserve">Supportive Services Required </t>
  </si>
  <si>
    <r>
      <t xml:space="preserve">Proposed project will </t>
    </r>
    <r>
      <rPr>
        <b/>
        <i/>
        <u/>
        <sz val="11"/>
        <color theme="1"/>
        <rFont val="Calibri"/>
        <family val="2"/>
      </rPr>
      <t>not</t>
    </r>
    <r>
      <rPr>
        <b/>
        <i/>
        <sz val="11"/>
        <color theme="1"/>
        <rFont val="Calibri"/>
        <family val="2"/>
      </rPr>
      <t xml:space="preserve"> </t>
    </r>
    <r>
      <rPr>
        <i/>
        <sz val="11"/>
        <color theme="1"/>
        <rFont val="Calibri"/>
        <family val="2"/>
      </rPr>
      <t xml:space="preserve">require program participants to take part in supportive services </t>
    </r>
    <r>
      <rPr>
        <b/>
        <i/>
        <u/>
        <sz val="11"/>
        <color theme="1"/>
        <rFont val="Calibri"/>
        <family val="2"/>
      </rPr>
      <t>or</t>
    </r>
    <r>
      <rPr>
        <i/>
        <sz val="11"/>
        <color theme="1"/>
        <rFont val="Calibri"/>
        <family val="2"/>
      </rPr>
      <t xml:space="preserve"> did </t>
    </r>
    <r>
      <rPr>
        <b/>
        <i/>
        <u/>
        <sz val="11"/>
        <color theme="1"/>
        <rFont val="Calibri"/>
        <family val="2"/>
      </rPr>
      <t>not</t>
    </r>
    <r>
      <rPr>
        <i/>
        <sz val="11"/>
        <color theme="1"/>
        <rFont val="Calibri"/>
        <family val="2"/>
      </rPr>
      <t xml:space="preserve"> attach supportive service agreement</t>
    </r>
  </si>
  <si>
    <r>
      <t xml:space="preserve">Proposed project will </t>
    </r>
    <r>
      <rPr>
        <b/>
        <i/>
        <u/>
        <sz val="11"/>
        <color theme="1"/>
        <rFont val="Calibri"/>
        <family val="2"/>
      </rPr>
      <t>not</t>
    </r>
    <r>
      <rPr>
        <b/>
        <i/>
        <sz val="11"/>
        <color theme="1"/>
        <rFont val="Calibri"/>
        <family val="2"/>
      </rPr>
      <t xml:space="preserve"> </t>
    </r>
    <r>
      <rPr>
        <i/>
        <sz val="11"/>
        <color theme="1"/>
        <rFont val="Calibri"/>
        <family val="2"/>
      </rPr>
      <t xml:space="preserve">require program participants to take part in supportive services </t>
    </r>
    <r>
      <rPr>
        <b/>
        <i/>
        <u/>
        <sz val="11"/>
        <color theme="1"/>
        <rFont val="Calibri"/>
        <family val="2"/>
      </rPr>
      <t>or</t>
    </r>
    <r>
      <rPr>
        <i/>
        <sz val="11"/>
        <color theme="1"/>
        <rFont val="Calibri"/>
        <family val="2"/>
      </rPr>
      <t xml:space="preserve"> did</t>
    </r>
    <r>
      <rPr>
        <b/>
        <i/>
        <u/>
        <sz val="11"/>
        <color theme="1"/>
        <rFont val="Calibri"/>
        <family val="2"/>
      </rPr>
      <t xml:space="preserve"> not</t>
    </r>
    <r>
      <rPr>
        <i/>
        <sz val="11"/>
        <color theme="1"/>
        <rFont val="Calibri"/>
        <family val="2"/>
      </rPr>
      <t xml:space="preserve"> attach supportive service agreement</t>
    </r>
  </si>
  <si>
    <r>
      <t xml:space="preserve">Average cost per household served for the project is </t>
    </r>
    <r>
      <rPr>
        <b/>
        <i/>
        <u/>
        <sz val="11"/>
        <color theme="1"/>
        <rFont val="Calibri"/>
        <family val="2"/>
      </rPr>
      <t xml:space="preserve">not </t>
    </r>
    <r>
      <rPr>
        <i/>
        <sz val="11"/>
        <color theme="1"/>
        <rFont val="Calibri"/>
        <family val="2"/>
      </rPr>
      <t>reasonable</t>
    </r>
  </si>
  <si>
    <t>Anne Arundel County, MD CoC25 Local Scoring PSH</t>
  </si>
  <si>
    <t>Anne Arundel County, MD CoC25 Local Scoring RRH</t>
  </si>
  <si>
    <t>Self-Sufficiency</t>
  </si>
  <si>
    <t>New Projects must receive at least 6 out of 8 points</t>
  </si>
  <si>
    <t>The provision of tenant-based rental assistance will help individuals and families achieve self-sufficiency within 3 months or up to 24 months</t>
  </si>
  <si>
    <r>
      <t xml:space="preserve">The provision of tenant-based rental assistance will </t>
    </r>
    <r>
      <rPr>
        <b/>
        <i/>
        <u/>
        <sz val="11"/>
        <color theme="1"/>
        <rFont val="Calibri"/>
        <family val="2"/>
      </rPr>
      <t xml:space="preserve">not </t>
    </r>
    <r>
      <rPr>
        <i/>
        <sz val="11"/>
        <color theme="1"/>
        <rFont val="Calibri"/>
        <family val="2"/>
      </rPr>
      <t>help individuals and families achieve self-sufficiency within 3 months or up to 24 months</t>
    </r>
  </si>
  <si>
    <t>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t>
  </si>
  <si>
    <r>
      <t xml:space="preserve">The type of supportive services and assistance that will be offered to program participants (e.g., case management, substance use treatment, mental health treatment, and employment assistance) will </t>
    </r>
    <r>
      <rPr>
        <b/>
        <i/>
        <u/>
        <sz val="11"/>
        <color theme="1"/>
        <rFont val="Calibri"/>
        <family val="2"/>
      </rPr>
      <t>not</t>
    </r>
    <r>
      <rPr>
        <i/>
        <sz val="11"/>
        <color theme="1"/>
        <rFont val="Calibri"/>
        <family val="2"/>
      </rPr>
      <t xml:space="preserve"> ensure that the participant is able to successfully obtain self-sufficiency and exit homelessness.</t>
    </r>
  </si>
  <si>
    <t>The applicant has previously operated homelessness projects where outcomes for employment income were improved compared to the average project in the CoC.</t>
  </si>
  <si>
    <r>
      <t xml:space="preserve">The applicant has </t>
    </r>
    <r>
      <rPr>
        <b/>
        <i/>
        <u/>
        <sz val="11"/>
        <color theme="1"/>
        <rFont val="Calibri"/>
        <family val="2"/>
      </rPr>
      <t xml:space="preserve">not </t>
    </r>
    <r>
      <rPr>
        <i/>
        <sz val="11"/>
        <color theme="1"/>
        <rFont val="Calibri"/>
        <family val="2"/>
      </rPr>
      <t>previously operated homelessness projects where outcomes for employment income were improved compared to the average project in the CoC.</t>
    </r>
  </si>
  <si>
    <t>HMIS Implementation</t>
  </si>
  <si>
    <t>Proposed project furthers the CoC’s HMIS implementation and ability to use HMIS as a proactive case management tool to promote treatment and recovery.</t>
  </si>
  <si>
    <r>
      <t xml:space="preserve">Proposed project </t>
    </r>
    <r>
      <rPr>
        <b/>
        <i/>
        <u/>
        <sz val="11"/>
        <color theme="1"/>
        <rFont val="Calibri"/>
        <family val="2"/>
      </rPr>
      <t xml:space="preserve">does not </t>
    </r>
    <r>
      <rPr>
        <i/>
        <sz val="11"/>
        <color theme="1"/>
        <rFont val="Calibri"/>
        <family val="2"/>
      </rPr>
      <t>further the CoC’s HMIS implementation and ability to use HMIS as a proactive case management tool to promote treatment and recovery.</t>
    </r>
  </si>
  <si>
    <t>Universal Data Elements</t>
  </si>
  <si>
    <t>The HMIS collects all Universal Data Elements as set forth in the HMIS Data Standards.</t>
  </si>
  <si>
    <r>
      <t xml:space="preserve">The HMIS </t>
    </r>
    <r>
      <rPr>
        <b/>
        <i/>
        <u/>
        <sz val="11"/>
        <color theme="1"/>
        <rFont val="Calibri"/>
        <family val="2"/>
      </rPr>
      <t xml:space="preserve">does not </t>
    </r>
    <r>
      <rPr>
        <i/>
        <sz val="11"/>
        <color theme="1"/>
        <rFont val="Calibri"/>
        <family val="2"/>
      </rPr>
      <t>collect all Universal Data Elements as set forth in the HMIS Data Standards.</t>
    </r>
  </si>
  <si>
    <t xml:space="preserve">Unduplicated Records </t>
  </si>
  <si>
    <t>The ability of the HMIS to un-duplicate client records.</t>
  </si>
  <si>
    <r>
      <t>The</t>
    </r>
    <r>
      <rPr>
        <b/>
        <i/>
        <u/>
        <sz val="11"/>
        <color theme="1"/>
        <rFont val="Calibri"/>
        <family val="2"/>
      </rPr>
      <t xml:space="preserve"> inability</t>
    </r>
    <r>
      <rPr>
        <i/>
        <sz val="11"/>
        <color theme="1"/>
        <rFont val="Calibri"/>
        <family val="2"/>
      </rPr>
      <t xml:space="preserve"> of the HMIS to un-duplicate client records.</t>
    </r>
  </si>
  <si>
    <t xml:space="preserve">Reports </t>
  </si>
  <si>
    <t>The HMIS produces all HUD-required reports and provides data as needed for HUD reporting (e.g., APR, quarterly reports, data for CAPER/ESG reporting) and other reports required by other federal partners.</t>
  </si>
  <si>
    <r>
      <t xml:space="preserve">The HMIS </t>
    </r>
    <r>
      <rPr>
        <b/>
        <i/>
        <u/>
        <sz val="11"/>
        <color theme="1"/>
        <rFont val="Calibri"/>
        <family val="2"/>
      </rPr>
      <t xml:space="preserve">does not </t>
    </r>
    <r>
      <rPr>
        <i/>
        <sz val="11"/>
        <color theme="1"/>
        <rFont val="Calibri"/>
        <family val="2"/>
      </rPr>
      <t>produce all HUD-required reports and provides data as needed for HUD reporting (e.g., APR, quarterly reports, data for CAPER/ESG reporting) and other reports required by other federal partners.</t>
    </r>
  </si>
  <si>
    <t>Anne Arundel County, MD CoC25 Local Scoring HMIS</t>
  </si>
  <si>
    <t xml:space="preserve">Applicant has experience working with the proposed population and in providing housing similar to that proposed in the application  </t>
  </si>
  <si>
    <t xml:space="preserve">Applicant has appropriate accreditation and licensures to provide the sevices described in the application </t>
  </si>
  <si>
    <t>Financials</t>
  </si>
  <si>
    <t xml:space="preserve">Organizations most recent audit found no exceptions to standard practices, identified agency as 'low risk', and indicated no findings </t>
  </si>
  <si>
    <t>Project demonstrates that it meets minimum COC Programmatic Requirements</t>
  </si>
  <si>
    <t>Experience and Capacity</t>
  </si>
  <si>
    <t>Applicants must demonstrate financial wellness by providing the most recent financial audit, cost-effectiveness through the project budget, and expereince with federal grants.</t>
  </si>
  <si>
    <t>Available Points</t>
  </si>
  <si>
    <t>Applicant has experience and has successfully operated the type of project for which they are applying</t>
  </si>
  <si>
    <t xml:space="preserve">Leveraging funding - Applicant demonstrates experience using and leveraging federal funds, including satisfactory drawdowns and performance for existing grants </t>
  </si>
  <si>
    <t>If the applicant agency has received federal, state, or County funds from ACDS, were projects found to be in compliance both regulatory or programmatically (e.g. no monitoring findings)</t>
  </si>
  <si>
    <t>Renewal - Is the Applicant seeking to renew an existing application in good standing.</t>
  </si>
  <si>
    <t>All projects must pass a threshold review.</t>
  </si>
  <si>
    <t xml:space="preserve">Total Points </t>
  </si>
  <si>
    <t>Pass Application Threshold Review?</t>
  </si>
  <si>
    <t>HUD has limited PSH and Rapid Rehousing Projects, both new and renewal to a maximum of 30% of the County's total ARD or total request for funds, therefore, all PSH or Rapid Rehousing Projects must continue to meet a critical need in the County.  This is not judged on only a project basis but on a County need basis.  Does project address an community-wide high priority need by serving vulnerable homeless households?</t>
  </si>
  <si>
    <t>Community Assessment and HUD Threshold Review</t>
  </si>
  <si>
    <t>If the applicant agency has received federal, state, or County funds from ACDS, were projects fully expended in a timely manner?  Were grants extended or money returned to the treasury?</t>
  </si>
  <si>
    <t>Total Points</t>
  </si>
  <si>
    <t>If the applicant agency has received federal, state, or County funds from ACDS, were Annual Performance Report Data (APRs) or other reports submited to ACDS on time and were identified goals and outcomes met?</t>
  </si>
  <si>
    <t>New or Renewal Project</t>
  </si>
  <si>
    <t>Participates or agrees to participate the County Coordinated Entry System for program and receive 100% of entries from CES.</t>
  </si>
  <si>
    <t>HUD requires all projects to serve a population that meet HUD's definition of homelessness.  Does the proposed project population served meet  HUD's Homeless criteria?</t>
  </si>
  <si>
    <t>Does the project leverage health care or housing resources? (full points if 25% of project budget)</t>
  </si>
  <si>
    <t>If PH, does the project prioritize housing for elderly experiencing homelessless or those with physical disabilities (HUD Priority Population)</t>
  </si>
  <si>
    <t>Applicant meets HMIS Compliance and Data Quality Standards (above 85%) for all related homeless programs?</t>
  </si>
  <si>
    <t>Applicant enters data into the County's Homeless Management Imformations System (HMIS) or if a DV project, an acceptable comparable database. (If new, commits to entering data)</t>
  </si>
  <si>
    <t xml:space="preserve">Contribution to CoC System Performance Measures </t>
  </si>
  <si>
    <t>Applicants must, using data, demonstrate how the proposed project will contribute to better outcomes for all populations experiencing homelessness. (Existing or renewals projects will utilize APR data generated through HMIS)</t>
  </si>
  <si>
    <t>Program Design</t>
  </si>
  <si>
    <t xml:space="preserve"> Applicants must demonstrate their experience and capacity to operate the program in the project application</t>
  </si>
  <si>
    <t xml:space="preserve">Match - does the applicant provide documentation of 25% of the match </t>
  </si>
  <si>
    <t>The type of housing proposed, including the number and configuration of units, will meet the needs of the program participants (e.g. two or more bedrooms for families).</t>
  </si>
  <si>
    <t>Projects must be designed in a manner to successfully meet the needs of the participants and lead to successful outcomes.</t>
  </si>
  <si>
    <t>The type of supportive services that will be offered to program participants will ensure successful retention in or help to obtain permanent hosuing, including all supportive services regardless of funding sources. (SSO Outreach &amp; Service projects will score up to 15 pts)</t>
  </si>
  <si>
    <t>Are all included costs allocable to the grant?</t>
  </si>
  <si>
    <t>Is the cost reasonable compared to industry standards?</t>
  </si>
  <si>
    <t xml:space="preserve"> Are costs consistent with organizational and federal policies?</t>
  </si>
  <si>
    <t>Does the organization have access to a line of credit and diverse revenue sources, including non-government funding and in-kind contributions?</t>
  </si>
  <si>
    <t>All budgeted costs necessary and reasonable for housing or service delivery?</t>
  </si>
  <si>
    <t>note these need to be 25% of total score</t>
  </si>
  <si>
    <t>Needs to be part of 25%% of score</t>
  </si>
  <si>
    <t xml:space="preserve">Timeliness - Applicant describes a plan for rapid implementation of the program, including a detailed schedule of proposed activities for 60 days, 120 days, and 180 days after award </t>
  </si>
  <si>
    <t>Project meets HUD Project Level Threshold Review (Transitional, SSO, etc.). Project that meets minimum HUD criteria points scores a full 25.   SSO- HMIS and SSO - Coordinated Projects will be awarded total points (220 pts) if they meet the HUD Threshold Review and Ranked appropriately.</t>
  </si>
  <si>
    <t>Applicant involves individuals with lived experiences through meaningful participation in planning, staffing, and leadership of the agency.</t>
  </si>
  <si>
    <t>If the project provides transitional, rapid rehousing, or PSH housing, does the project require participation in supportive services?  (Was a participant service agreement provided?)</t>
  </si>
  <si>
    <t>Does the project offer easy access to substance abuse treatment including on-site treatment?</t>
  </si>
  <si>
    <t>Are all project participants assessed regularly for workforce development needs, and if needed, provided employment supports?</t>
  </si>
  <si>
    <t>Successful and timely housing placement.  On average, what is the agency or program's (if exsiting or a renewal) permanent housing placement success rate (percentage of households housed/total served) (A score of 50% will receive a full score) (SSO projects - outreach, services will receive 30 pts)</t>
  </si>
  <si>
    <t>Preventing Returns to Homelessnesss. Renewal or existing projects utilizing available data (e.g. HMIS) must demonstrate success preventing returns to homelessness. New projects must demonstrate that the program design will prevent returns to homelessness.  (A score of 90% will recieve the full score)</t>
  </si>
  <si>
    <t>Renewal or existing projects, utilizing available data (e.g. HMIS), demonstrate success at helping clients increase employment income. New projects demonstrate that the design of the program will increase employment income. (A score of 50% will receive the full score; however, renewal projects serving homeless with docuemented disabilities, a score of 10% will receive the full score) (SSO projects - outreach, services will receive 30 pts)</t>
  </si>
  <si>
    <t>Does the organization have the fiscal capacity to operate on a reimbursement basis, and cover incured costs for at least 45 days?</t>
  </si>
  <si>
    <t>The proposed project has a specific plan for ensuring program participants will be individually assisted to obtain the appropriate behavioral health and mainstream employment training  programs for which they are eligible to apply, to meet the needs of program participants. (SSO Outreach &amp; Service projects will score up to 10 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</si>
</sst>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Aptos Narrow"/>
      <family val="2"/>
      <scheme val="minor"/>
    </font>
    <font>
      <sz val="11"/>
      <color theme="1"/>
      <name val="Calibri"/>
      <family val="2"/>
    </font>
    <font>
      <b/>
      <sz val="11"/>
      <name val="Calibri"/>
      <family val="2"/>
    </font>
    <font>
      <b/>
      <sz val="11"/>
      <color theme="1"/>
      <name val="Calibri"/>
      <family val="2"/>
    </font>
    <font>
      <b/>
      <sz val="12"/>
      <color theme="1"/>
      <name val="Calibri"/>
      <family val="2"/>
    </font>
    <font>
      <b/>
      <sz val="14"/>
      <color theme="1"/>
      <name val="Calibri"/>
      <family val="2"/>
    </font>
    <font>
      <b/>
      <i/>
      <sz val="11"/>
      <name val="Calibri"/>
      <family val="2"/>
    </font>
    <font>
      <i/>
      <sz val="11"/>
      <color theme="1"/>
      <name val="Calibri"/>
      <family val="2"/>
    </font>
    <font>
      <i/>
      <sz val="11"/>
      <name val="Calibri"/>
      <family val="2"/>
    </font>
    <font>
      <b/>
      <sz val="12"/>
      <name val="Calibri"/>
      <family val="2"/>
    </font>
    <font>
      <sz val="12"/>
      <color theme="1"/>
      <name val="Calibri"/>
      <family val="2"/>
    </font>
    <font>
      <b/>
      <sz val="14"/>
      <name val="Calibri"/>
      <family val="2"/>
    </font>
    <font>
      <sz val="14"/>
      <color theme="1"/>
      <name val="Calibri"/>
      <family val="2"/>
    </font>
    <font>
      <b/>
      <sz val="18"/>
      <color theme="1"/>
      <name val="Calibri"/>
      <family val="2"/>
    </font>
    <font>
      <sz val="11"/>
      <color theme="1"/>
      <name val="Aptos Narrow"/>
      <family val="2"/>
      <scheme val="minor"/>
    </font>
    <font>
      <sz val="11"/>
      <name val="Calibri"/>
      <family val="2"/>
    </font>
    <font>
      <sz val="11"/>
      <color rgb="FF000000"/>
      <name val="Calibri"/>
      <family val="2"/>
    </font>
    <font>
      <b/>
      <sz val="11"/>
      <color rgb="FF000000"/>
      <name val="Calibri"/>
      <family val="2"/>
    </font>
    <font>
      <sz val="11"/>
      <color rgb="FF000000"/>
      <name val="Wingdings"/>
      <charset val="2"/>
    </font>
    <font>
      <b/>
      <u/>
      <sz val="11"/>
      <color rgb="FF000000"/>
      <name val="Calibri"/>
      <family val="2"/>
    </font>
    <font>
      <i/>
      <sz val="11"/>
      <color theme="1"/>
      <name val="Calibri"/>
      <family val="2"/>
    </font>
    <font>
      <b/>
      <i/>
      <sz val="11"/>
      <name val="Calibri"/>
      <family val="2"/>
    </font>
    <font>
      <b/>
      <i/>
      <sz val="11"/>
      <color theme="1"/>
      <name val="Calibri"/>
      <family val="2"/>
    </font>
    <font>
      <sz val="11"/>
      <color theme="1"/>
      <name val="Aptos Narrow"/>
      <family val="2"/>
      <scheme val="minor"/>
    </font>
    <font>
      <b/>
      <i/>
      <u/>
      <sz val="11"/>
      <color theme="1"/>
      <name val="Calibri"/>
      <family val="2"/>
    </font>
    <font>
      <i/>
      <u/>
      <sz val="11"/>
      <color theme="1"/>
      <name val="Calibri"/>
      <family val="2"/>
    </font>
    <font>
      <b/>
      <i/>
      <sz val="14"/>
      <color theme="1"/>
      <name val="Calibri"/>
      <family val="2"/>
    </font>
    <font>
      <sz val="12"/>
      <name val="Calibri"/>
      <family val="2"/>
    </font>
    <font>
      <b/>
      <i/>
      <sz val="12"/>
      <color theme="1"/>
      <name val="Calibri"/>
      <family val="2"/>
    </font>
    <font>
      <sz val="11"/>
      <color theme="1"/>
      <name val="Aptos"/>
      <family val="2"/>
    </font>
    <font>
      <sz val="14"/>
      <name val="Calibri"/>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4" fillId="0" borderId="0" applyFont="0" applyFill="0" applyBorder="0" applyAlignment="0" applyProtection="0"/>
    <xf numFmtId="0" fontId="23" fillId="0" borderId="0"/>
  </cellStyleXfs>
  <cellXfs count="132">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Alignment="1">
      <alignment vertical="center"/>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2"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 fillId="0" borderId="0" xfId="0" applyFont="1"/>
    <xf numFmtId="2" fontId="1" fillId="0" borderId="0" xfId="1" applyNumberFormat="1" applyFont="1" applyAlignment="1"/>
    <xf numFmtId="0" fontId="17" fillId="0" borderId="10" xfId="0" applyFont="1" applyBorder="1" applyAlignment="1">
      <alignment horizontal="right" vertical="center"/>
    </xf>
    <xf numFmtId="0" fontId="16" fillId="0" borderId="11" xfId="0" applyFont="1" applyBorder="1" applyAlignment="1">
      <alignment vertical="center"/>
    </xf>
    <xf numFmtId="0" fontId="16" fillId="0" borderId="11" xfId="0" applyFont="1" applyBorder="1" applyAlignment="1">
      <alignment horizontal="center" vertical="center"/>
    </xf>
    <xf numFmtId="0" fontId="16" fillId="0" borderId="12" xfId="0" applyFont="1" applyBorder="1" applyAlignment="1">
      <alignment vertical="center"/>
    </xf>
    <xf numFmtId="0" fontId="16" fillId="0" borderId="11" xfId="0" applyFont="1" applyBorder="1" applyAlignment="1">
      <alignment vertical="center" wrapText="1"/>
    </xf>
    <xf numFmtId="0" fontId="1" fillId="0" borderId="0" xfId="0" applyFont="1" applyAlignment="1">
      <alignment horizont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20" fillId="0" borderId="0" xfId="0" applyFont="1" applyAlignment="1">
      <alignment vertical="center"/>
    </xf>
    <xf numFmtId="0" fontId="3" fillId="0" borderId="0" xfId="0" applyFont="1" applyAlignment="1">
      <alignment horizontal="left" vertical="center" wrapText="1"/>
    </xf>
    <xf numFmtId="0" fontId="11" fillId="0" borderId="2" xfId="0" applyFont="1" applyBorder="1" applyAlignment="1">
      <alignment horizontal="righ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1"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164" fontId="8" fillId="0" borderId="1" xfId="0" applyNumberFormat="1" applyFont="1" applyBorder="1" applyAlignment="1">
      <alignment horizontal="left" vertical="top" wrapText="1"/>
    </xf>
    <xf numFmtId="0" fontId="5" fillId="0" borderId="1" xfId="0" applyFont="1" applyBorder="1" applyAlignment="1">
      <alignment horizontal="right" vertical="center" wrapText="1"/>
    </xf>
    <xf numFmtId="9" fontId="16" fillId="0" borderId="11" xfId="0" applyNumberFormat="1" applyFont="1" applyBorder="1" applyAlignment="1">
      <alignment horizontal="center" vertical="center"/>
    </xf>
    <xf numFmtId="2" fontId="16" fillId="0" borderId="11" xfId="0" applyNumberFormat="1" applyFont="1" applyBorder="1" applyAlignment="1">
      <alignment vertical="center"/>
    </xf>
    <xf numFmtId="2" fontId="16" fillId="0" borderId="11" xfId="0" applyNumberFormat="1" applyFont="1" applyBorder="1" applyAlignment="1">
      <alignment vertical="center" wrapText="1"/>
    </xf>
    <xf numFmtId="0" fontId="3" fillId="3" borderId="8" xfId="0" applyFont="1" applyFill="1" applyBorder="1" applyAlignment="1">
      <alignment horizontal="center" vertical="center" wrapText="1"/>
    </xf>
    <xf numFmtId="0" fontId="17" fillId="0" borderId="11" xfId="0" applyFont="1" applyBorder="1" applyAlignment="1">
      <alignment vertical="center" wrapText="1"/>
    </xf>
    <xf numFmtId="0" fontId="16" fillId="0" borderId="12" xfId="0" applyFont="1" applyBorder="1" applyAlignment="1">
      <alignment vertical="center" wrapText="1"/>
    </xf>
    <xf numFmtId="0" fontId="0" fillId="0" borderId="0" xfId="0" applyAlignment="1">
      <alignment wrapText="1"/>
    </xf>
    <xf numFmtId="0" fontId="16" fillId="2"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24"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0" borderId="0" xfId="0" applyFont="1" applyAlignment="1">
      <alignment horizontal="center" vertical="center"/>
    </xf>
    <xf numFmtId="0" fontId="22" fillId="0" borderId="1" xfId="0" applyFont="1" applyBorder="1" applyAlignment="1">
      <alignment horizontal="center"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7" fillId="0" borderId="1" xfId="0" applyFont="1" applyBorder="1" applyAlignment="1">
      <alignment horizontal="center" vertical="center"/>
    </xf>
    <xf numFmtId="0" fontId="15" fillId="8" borderId="1" xfId="0" applyFont="1" applyFill="1" applyBorder="1" applyAlignment="1">
      <alignment horizontal="left" vertical="center" wrapText="1"/>
    </xf>
    <xf numFmtId="0" fontId="7" fillId="0" borderId="1" xfId="0" applyFont="1" applyBorder="1" applyAlignment="1">
      <alignment vertical="center" wrapText="1"/>
    </xf>
    <xf numFmtId="0" fontId="20" fillId="0" borderId="1" xfId="0" applyFont="1" applyBorder="1" applyAlignment="1">
      <alignment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164" fontId="15"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2" xfId="0" applyFont="1" applyBorder="1" applyAlignment="1">
      <alignment horizontal="right" vertical="center" wrapText="1"/>
    </xf>
    <xf numFmtId="0" fontId="1" fillId="9" borderId="2" xfId="0" applyFont="1" applyFill="1" applyBorder="1" applyAlignment="1">
      <alignment horizontal="right" vertical="center" wrapText="1"/>
    </xf>
    <xf numFmtId="0" fontId="4" fillId="9" borderId="8" xfId="0" applyFont="1" applyFill="1" applyBorder="1" applyAlignment="1">
      <alignment horizontal="center" vertical="center"/>
    </xf>
    <xf numFmtId="0" fontId="20" fillId="9" borderId="8" xfId="0" applyFont="1" applyFill="1" applyBorder="1" applyAlignment="1">
      <alignment vertical="center"/>
    </xf>
    <xf numFmtId="0" fontId="1" fillId="0" borderId="1" xfId="0" applyFont="1" applyBorder="1" applyAlignment="1">
      <alignment horizontal="right" vertical="center" wrapText="1"/>
    </xf>
    <xf numFmtId="0" fontId="15" fillId="0" borderId="2" xfId="0" applyFont="1" applyBorder="1" applyAlignment="1">
      <alignment horizontal="left" vertical="center" wrapText="1"/>
    </xf>
    <xf numFmtId="0" fontId="15" fillId="0" borderId="2" xfId="0" applyFont="1" applyBorder="1" applyAlignment="1">
      <alignment horizontal="right" vertical="center" wrapText="1"/>
    </xf>
    <xf numFmtId="164" fontId="6" fillId="10" borderId="1" xfId="0" applyNumberFormat="1" applyFont="1" applyFill="1" applyBorder="1" applyAlignment="1">
      <alignment horizontal="left" vertical="center" wrapText="1"/>
    </xf>
    <xf numFmtId="0" fontId="7" fillId="1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left" vertical="top" wrapText="1"/>
    </xf>
    <xf numFmtId="164" fontId="8" fillId="6"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5" fillId="10" borderId="4" xfId="0" applyFont="1" applyFill="1" applyBorder="1" applyAlignment="1">
      <alignment horizontal="right" vertical="center" wrapText="1"/>
    </xf>
    <xf numFmtId="0" fontId="22" fillId="10" borderId="5"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15" fillId="8" borderId="2" xfId="0" applyFont="1" applyFill="1" applyBorder="1" applyAlignment="1">
      <alignment horizontal="left" vertical="center" wrapText="1"/>
    </xf>
    <xf numFmtId="0" fontId="22" fillId="0" borderId="1" xfId="0" applyFont="1" applyBorder="1" applyAlignment="1">
      <alignment horizontal="right" vertical="center" wrapText="1"/>
    </xf>
    <xf numFmtId="0" fontId="10" fillId="7" borderId="0" xfId="0" applyFont="1" applyFill="1" applyAlignment="1">
      <alignment wrapText="1"/>
    </xf>
    <xf numFmtId="0" fontId="7" fillId="7" borderId="1" xfId="0" applyFont="1" applyFill="1" applyBorder="1" applyAlignment="1">
      <alignment horizontal="center" vertical="center" wrapText="1"/>
    </xf>
    <xf numFmtId="0" fontId="29" fillId="7" borderId="0" xfId="0" applyFont="1" applyFill="1" applyAlignment="1">
      <alignment vertical="center" wrapText="1"/>
    </xf>
    <xf numFmtId="0" fontId="15" fillId="7" borderId="2" xfId="0" applyFont="1" applyFill="1" applyBorder="1" applyAlignment="1">
      <alignment horizontal="left" vertical="center" wrapText="1"/>
    </xf>
    <xf numFmtId="0" fontId="13" fillId="0" borderId="15" xfId="0" applyFont="1" applyBorder="1" applyAlignment="1">
      <alignment horizontal="center" vertical="center" wrapText="1"/>
    </xf>
    <xf numFmtId="0" fontId="11" fillId="5" borderId="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6" borderId="8"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8" xfId="0" applyFont="1" applyFill="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164" fontId="27" fillId="6" borderId="2" xfId="0" applyNumberFormat="1" applyFont="1" applyFill="1" applyBorder="1" applyAlignment="1">
      <alignment horizontal="center" vertical="center" wrapText="1"/>
    </xf>
    <xf numFmtId="164" fontId="27" fillId="6" borderId="8" xfId="0" applyNumberFormat="1" applyFont="1" applyFill="1" applyBorder="1" applyAlignment="1">
      <alignment horizontal="center" vertical="center" wrapText="1"/>
    </xf>
    <xf numFmtId="164" fontId="27" fillId="6" borderId="9" xfId="0" applyNumberFormat="1"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28" fillId="6" borderId="16"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164" fontId="6" fillId="6" borderId="8" xfId="0" applyNumberFormat="1" applyFont="1" applyFill="1" applyBorder="1" applyAlignment="1">
      <alignment horizontal="center" vertical="center" wrapText="1"/>
    </xf>
    <xf numFmtId="164" fontId="6" fillId="6" borderId="9" xfId="0" applyNumberFormat="1"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cellXfs>
  <cellStyles count="3">
    <cellStyle name="Normal" xfId="0" builtinId="0"/>
    <cellStyle name="Normal 2" xfId="2" xr:uid="{E0FB2AA2-AA07-4E0F-AB2C-BCE379CF66BF}"/>
    <cellStyle name="Percent" xfId="1" builtinId="5"/>
  </cellStyles>
  <dxfs count="0"/>
  <tableStyles count="0" defaultTableStyle="TableStyleMedium2" defaultPivotStyle="PivotStyleLight16"/>
  <colors>
    <mruColors>
      <color rgb="FFFF7C80"/>
      <color rgb="FF66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rgaret Staudenmaier" id="{424C2CC6-F962-4C5A-BEB3-3EF9A205B17D}" userId="S::mstaudenmaier@acdsinc.org::73962ce8-78f6-4a74-8d1c-7eb05cc936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0" dT="2025-12-03T19:00:32.67" personId="{424C2CC6-F962-4C5A-BEB3-3EF9A205B17D}" id="{C6C3A930-A3D1-4870-9F3F-2C4BC4C1C1DE}">
    <text>How are we judging the average project in the CoC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8347B-077D-4083-A4FB-C122A38E4390}">
  <sheetPr>
    <pageSetUpPr fitToPage="1"/>
  </sheetPr>
  <dimension ref="A1:E81"/>
  <sheetViews>
    <sheetView topLeftCell="A8" zoomScaleNormal="100" workbookViewId="0">
      <selection activeCell="D19" sqref="D19"/>
    </sheetView>
  </sheetViews>
  <sheetFormatPr defaultColWidth="8.6640625" defaultRowHeight="15.05" x14ac:dyDescent="0.3"/>
  <cols>
    <col min="1" max="1" width="65.5546875" style="34" customWidth="1"/>
    <col min="2" max="2" width="30.33203125" style="2" customWidth="1"/>
    <col min="3" max="3" width="30.6640625" style="2" customWidth="1"/>
    <col min="4" max="4" width="28.44140625" style="1" customWidth="1"/>
    <col min="5" max="5" width="31.33203125" style="1" customWidth="1"/>
    <col min="6" max="16384" width="8.6640625" style="1"/>
  </cols>
  <sheetData>
    <row r="1" spans="1:3" ht="23.8" x14ac:dyDescent="0.3">
      <c r="A1" s="93" t="s">
        <v>47</v>
      </c>
      <c r="B1" s="93"/>
      <c r="C1" s="93"/>
    </row>
    <row r="2" spans="1:3" x14ac:dyDescent="0.3">
      <c r="A2" s="47"/>
      <c r="B2" s="47"/>
      <c r="C2" s="47"/>
    </row>
    <row r="3" spans="1:3" s="8" customFormat="1" ht="18.2" x14ac:dyDescent="0.3">
      <c r="A3" s="35" t="s">
        <v>1</v>
      </c>
      <c r="B3" s="20"/>
      <c r="C3" s="16"/>
    </row>
    <row r="4" spans="1:3" s="8" customFormat="1" ht="18.2" x14ac:dyDescent="0.3">
      <c r="A4" s="35" t="s">
        <v>0</v>
      </c>
      <c r="B4" s="21"/>
      <c r="C4" s="17"/>
    </row>
    <row r="5" spans="1:3" s="8" customFormat="1" ht="18.2" x14ac:dyDescent="0.3">
      <c r="A5" s="35" t="s">
        <v>2</v>
      </c>
      <c r="B5" s="22"/>
      <c r="C5" s="15"/>
    </row>
    <row r="6" spans="1:3" s="12" customFormat="1" ht="18.2" x14ac:dyDescent="0.3">
      <c r="A6" s="35" t="s">
        <v>4</v>
      </c>
      <c r="B6" s="19"/>
      <c r="C6" s="18"/>
    </row>
    <row r="7" spans="1:3" s="12" customFormat="1" ht="12.7" customHeight="1" x14ac:dyDescent="0.3">
      <c r="A7" s="94"/>
      <c r="B7" s="95"/>
      <c r="C7" s="95"/>
    </row>
    <row r="8" spans="1:3" s="12" customFormat="1" ht="31.5" customHeight="1" x14ac:dyDescent="0.3">
      <c r="A8" s="96" t="s">
        <v>134</v>
      </c>
      <c r="B8" s="97"/>
      <c r="C8" s="97"/>
    </row>
    <row r="9" spans="1:3" s="7" customFormat="1" ht="15.65" x14ac:dyDescent="0.3">
      <c r="A9" s="36" t="s">
        <v>136</v>
      </c>
      <c r="B9" s="14" t="s">
        <v>8</v>
      </c>
      <c r="C9" s="14" t="s">
        <v>9</v>
      </c>
    </row>
    <row r="10" spans="1:3" s="6" customFormat="1" x14ac:dyDescent="0.3">
      <c r="A10" s="37"/>
      <c r="B10" s="5" t="s">
        <v>10</v>
      </c>
      <c r="C10" s="5" t="s">
        <v>11</v>
      </c>
    </row>
    <row r="11" spans="1:3" s="6" customFormat="1" x14ac:dyDescent="0.3">
      <c r="A11" s="58"/>
      <c r="B11" s="59"/>
      <c r="C11" s="59"/>
    </row>
    <row r="12" spans="1:3" s="6" customFormat="1" x14ac:dyDescent="0.3">
      <c r="A12" s="114" t="s">
        <v>142</v>
      </c>
      <c r="B12" s="115"/>
      <c r="C12" s="116"/>
    </row>
    <row r="13" spans="1:3" s="10" customFormat="1" ht="15.65" x14ac:dyDescent="0.3">
      <c r="A13" s="36"/>
      <c r="B13" s="9" t="s">
        <v>129</v>
      </c>
      <c r="C13" s="9" t="s">
        <v>16</v>
      </c>
    </row>
    <row r="14" spans="1:3" s="3" customFormat="1" ht="39.799999999999997" customHeight="1" x14ac:dyDescent="0.3">
      <c r="A14" s="13" t="s">
        <v>133</v>
      </c>
      <c r="B14" s="78">
        <v>5</v>
      </c>
      <c r="C14" s="4"/>
    </row>
    <row r="15" spans="1:3" s="6" customFormat="1" ht="20.2" customHeight="1" x14ac:dyDescent="0.3">
      <c r="A15" s="69" t="s">
        <v>135</v>
      </c>
      <c r="B15" s="9">
        <f>+B14</f>
        <v>5</v>
      </c>
      <c r="C15" s="5"/>
    </row>
    <row r="16" spans="1:3" s="6" customFormat="1" ht="14.25" customHeight="1" x14ac:dyDescent="0.3">
      <c r="A16" s="100"/>
      <c r="B16" s="101"/>
      <c r="C16" s="101"/>
    </row>
    <row r="17" spans="1:3" s="6" customFormat="1" ht="19.600000000000001" customHeight="1" x14ac:dyDescent="0.3">
      <c r="A17" s="107" t="s">
        <v>138</v>
      </c>
      <c r="B17" s="108"/>
      <c r="C17" s="108"/>
    </row>
    <row r="18" spans="1:3" s="6" customFormat="1" ht="18" customHeight="1" x14ac:dyDescent="0.3">
      <c r="A18" s="60"/>
      <c r="B18" s="9" t="s">
        <v>129</v>
      </c>
      <c r="C18" s="9" t="s">
        <v>16</v>
      </c>
    </row>
    <row r="19" spans="1:3" s="10" customFormat="1" ht="104.25" customHeight="1" x14ac:dyDescent="0.3">
      <c r="A19" s="67" t="s">
        <v>137</v>
      </c>
      <c r="B19" s="78">
        <v>10</v>
      </c>
      <c r="C19" s="9"/>
    </row>
    <row r="20" spans="1:3" s="33" customFormat="1" ht="84.7" customHeight="1" x14ac:dyDescent="0.3">
      <c r="A20" s="68" t="s">
        <v>165</v>
      </c>
      <c r="B20" s="65">
        <v>20</v>
      </c>
      <c r="C20" s="64"/>
    </row>
    <row r="21" spans="1:3" s="33" customFormat="1" ht="23.95" customHeight="1" x14ac:dyDescent="0.3">
      <c r="A21" s="73" t="s">
        <v>135</v>
      </c>
      <c r="B21" s="66">
        <f>SUM(B19:B20)</f>
        <v>30</v>
      </c>
      <c r="C21" s="64"/>
    </row>
    <row r="22" spans="1:3" s="33" customFormat="1" ht="15.85" customHeight="1" x14ac:dyDescent="0.3">
      <c r="A22" s="70"/>
      <c r="B22" s="71"/>
      <c r="C22" s="72"/>
    </row>
    <row r="23" spans="1:3" s="6" customFormat="1" ht="30.7" customHeight="1" x14ac:dyDescent="0.3">
      <c r="A23" s="109" t="s">
        <v>126</v>
      </c>
      <c r="B23" s="110"/>
      <c r="C23" s="110"/>
    </row>
    <row r="24" spans="1:3" s="6" customFormat="1" ht="18" customHeight="1" x14ac:dyDescent="0.3">
      <c r="A24" s="60"/>
      <c r="B24" s="9" t="s">
        <v>129</v>
      </c>
      <c r="C24" s="9" t="s">
        <v>16</v>
      </c>
    </row>
    <row r="25" spans="1:3" s="6" customFormat="1" ht="55.6" customHeight="1" x14ac:dyDescent="0.3">
      <c r="A25" s="62" t="s">
        <v>144</v>
      </c>
      <c r="B25" s="5">
        <v>3</v>
      </c>
      <c r="C25" s="5"/>
    </row>
    <row r="26" spans="1:3" s="6" customFormat="1" ht="46.5" customHeight="1" x14ac:dyDescent="0.3">
      <c r="A26" s="62" t="s">
        <v>166</v>
      </c>
      <c r="B26" s="5">
        <v>3</v>
      </c>
      <c r="C26" s="5"/>
    </row>
    <row r="27" spans="1:3" s="6" customFormat="1" ht="45.1" customHeight="1" x14ac:dyDescent="0.3">
      <c r="A27" s="13" t="s">
        <v>143</v>
      </c>
      <c r="B27" s="5">
        <v>4</v>
      </c>
      <c r="C27" s="5"/>
    </row>
    <row r="28" spans="1:3" s="6" customFormat="1" ht="59.95" customHeight="1" x14ac:dyDescent="0.3">
      <c r="A28" s="13" t="s">
        <v>148</v>
      </c>
      <c r="B28" s="5">
        <v>3</v>
      </c>
      <c r="C28" s="5"/>
    </row>
    <row r="29" spans="1:3" s="6" customFormat="1" ht="42.75" customHeight="1" x14ac:dyDescent="0.3">
      <c r="A29" s="13" t="s">
        <v>147</v>
      </c>
      <c r="B29" s="5">
        <v>3</v>
      </c>
      <c r="C29" s="5"/>
    </row>
    <row r="30" spans="1:3" s="6" customFormat="1" ht="51.85" customHeight="1" x14ac:dyDescent="0.3">
      <c r="A30" s="13" t="s">
        <v>139</v>
      </c>
      <c r="B30" s="5">
        <v>3</v>
      </c>
      <c r="C30" s="5"/>
    </row>
    <row r="31" spans="1:3" s="6" customFormat="1" ht="54.8" customHeight="1" x14ac:dyDescent="0.3">
      <c r="A31" s="13" t="s">
        <v>132</v>
      </c>
      <c r="B31" s="5">
        <v>3</v>
      </c>
      <c r="C31" s="5"/>
    </row>
    <row r="32" spans="1:3" s="6" customFormat="1" ht="49.5" customHeight="1" x14ac:dyDescent="0.3">
      <c r="A32" s="13" t="s">
        <v>141</v>
      </c>
      <c r="B32" s="5">
        <v>3</v>
      </c>
      <c r="C32" s="5"/>
    </row>
    <row r="33" spans="1:5" s="6" customFormat="1" ht="18" customHeight="1" x14ac:dyDescent="0.3">
      <c r="A33" s="75" t="s">
        <v>140</v>
      </c>
      <c r="B33" s="57">
        <f>SUM(B25:B32)</f>
        <v>25</v>
      </c>
      <c r="C33" s="5"/>
    </row>
    <row r="34" spans="1:5" s="6" customFormat="1" ht="18" customHeight="1" x14ac:dyDescent="0.3">
      <c r="A34" s="123"/>
      <c r="B34" s="124"/>
      <c r="C34" s="125"/>
    </row>
    <row r="35" spans="1:5" s="6" customFormat="1" ht="21" customHeight="1" x14ac:dyDescent="0.3">
      <c r="A35" s="126" t="s">
        <v>151</v>
      </c>
      <c r="B35" s="127"/>
      <c r="C35" s="128"/>
    </row>
    <row r="36" spans="1:5" s="6" customFormat="1" ht="21.8" customHeight="1" x14ac:dyDescent="0.3">
      <c r="A36" s="129" t="s">
        <v>155</v>
      </c>
      <c r="B36" s="127"/>
      <c r="C36" s="128"/>
    </row>
    <row r="37" spans="1:5" s="6" customFormat="1" ht="21.8" customHeight="1" x14ac:dyDescent="0.3">
      <c r="A37" s="60"/>
      <c r="B37" s="9" t="s">
        <v>129</v>
      </c>
      <c r="C37" s="9" t="s">
        <v>16</v>
      </c>
    </row>
    <row r="38" spans="1:5" s="6" customFormat="1" ht="57.8" customHeight="1" x14ac:dyDescent="0.3">
      <c r="A38" s="87" t="s">
        <v>154</v>
      </c>
      <c r="B38" s="78">
        <v>5</v>
      </c>
      <c r="C38" s="9"/>
    </row>
    <row r="39" spans="1:5" s="6" customFormat="1" ht="60.75" customHeight="1" x14ac:dyDescent="0.3">
      <c r="A39" s="92" t="s">
        <v>167</v>
      </c>
      <c r="B39" s="90">
        <v>5</v>
      </c>
      <c r="C39" s="90"/>
      <c r="D39" s="6" t="s">
        <v>163</v>
      </c>
      <c r="E39" s="6">
        <f>55*4</f>
        <v>220</v>
      </c>
    </row>
    <row r="40" spans="1:5" s="6" customFormat="1" ht="79.55" customHeight="1" x14ac:dyDescent="0.3">
      <c r="A40" s="74" t="s">
        <v>156</v>
      </c>
      <c r="B40" s="5">
        <v>5</v>
      </c>
      <c r="C40" s="5"/>
    </row>
    <row r="41" spans="1:5" s="6" customFormat="1" ht="84.7" customHeight="1" x14ac:dyDescent="0.3">
      <c r="A41" s="74" t="s">
        <v>174</v>
      </c>
      <c r="B41" s="5">
        <v>5</v>
      </c>
      <c r="C41" s="5"/>
    </row>
    <row r="42" spans="1:5" s="6" customFormat="1" ht="49.5" customHeight="1" x14ac:dyDescent="0.3">
      <c r="A42" s="74" t="s">
        <v>168</v>
      </c>
      <c r="B42" s="5">
        <v>5</v>
      </c>
      <c r="C42" s="5"/>
    </row>
    <row r="43" spans="1:5" s="6" customFormat="1" ht="49.5" customHeight="1" x14ac:dyDescent="0.3">
      <c r="A43" s="74" t="s">
        <v>145</v>
      </c>
      <c r="B43" s="5">
        <v>5</v>
      </c>
      <c r="C43" s="5"/>
    </row>
    <row r="44" spans="1:5" s="6" customFormat="1" ht="49.5" customHeight="1" x14ac:dyDescent="0.3">
      <c r="A44" s="74" t="s">
        <v>146</v>
      </c>
      <c r="B44" s="5">
        <v>5</v>
      </c>
      <c r="C44" s="5"/>
    </row>
    <row r="45" spans="1:5" s="6" customFormat="1" ht="49.5" customHeight="1" x14ac:dyDescent="0.3">
      <c r="A45" s="81" t="s">
        <v>169</v>
      </c>
      <c r="B45" s="5">
        <v>5</v>
      </c>
      <c r="C45" s="5"/>
    </row>
    <row r="46" spans="1:5" s="6" customFormat="1" ht="34.450000000000003" customHeight="1" x14ac:dyDescent="0.3">
      <c r="A46" s="75" t="s">
        <v>140</v>
      </c>
      <c r="B46" s="57">
        <f>SUM(B38:B45)</f>
        <v>40</v>
      </c>
      <c r="C46" s="5"/>
    </row>
    <row r="47" spans="1:5" s="6" customFormat="1" x14ac:dyDescent="0.3">
      <c r="A47" s="76"/>
      <c r="B47" s="77"/>
      <c r="C47" s="77"/>
    </row>
    <row r="48" spans="1:5" s="6" customFormat="1" x14ac:dyDescent="0.3">
      <c r="A48" s="120" t="s">
        <v>149</v>
      </c>
      <c r="B48" s="121"/>
      <c r="C48" s="122"/>
    </row>
    <row r="49" spans="1:4" s="6" customFormat="1" ht="45.1" customHeight="1" x14ac:dyDescent="0.3">
      <c r="A49" s="102" t="s">
        <v>150</v>
      </c>
      <c r="B49" s="103"/>
      <c r="C49" s="104"/>
    </row>
    <row r="50" spans="1:4" s="6" customFormat="1" ht="23.95" customHeight="1" x14ac:dyDescent="0.3">
      <c r="A50" s="80"/>
      <c r="B50" s="9" t="s">
        <v>129</v>
      </c>
      <c r="C50" s="9" t="s">
        <v>16</v>
      </c>
    </row>
    <row r="51" spans="1:4" s="6" customFormat="1" ht="75" customHeight="1" x14ac:dyDescent="0.3">
      <c r="A51" s="79" t="s">
        <v>170</v>
      </c>
      <c r="B51" s="56">
        <v>25</v>
      </c>
      <c r="C51" s="5"/>
    </row>
    <row r="52" spans="1:4" s="6" customFormat="1" ht="93" customHeight="1" x14ac:dyDescent="0.3">
      <c r="A52" s="89" t="s">
        <v>171</v>
      </c>
      <c r="B52" s="90">
        <v>25</v>
      </c>
      <c r="C52" s="90"/>
      <c r="D52" s="6" t="s">
        <v>162</v>
      </c>
    </row>
    <row r="53" spans="1:4" s="6" customFormat="1" ht="126" customHeight="1" x14ac:dyDescent="0.3">
      <c r="A53" s="91" t="s">
        <v>172</v>
      </c>
      <c r="B53" s="90">
        <v>25</v>
      </c>
      <c r="C53" s="90"/>
    </row>
    <row r="54" spans="1:4" s="6" customFormat="1" ht="22.55" customHeight="1" x14ac:dyDescent="0.3">
      <c r="A54" s="75" t="s">
        <v>140</v>
      </c>
      <c r="B54" s="57">
        <f>SUM(B51:B53)</f>
        <v>75</v>
      </c>
      <c r="C54" s="5"/>
    </row>
    <row r="55" spans="1:4" s="6" customFormat="1" ht="17.25" customHeight="1" x14ac:dyDescent="0.3">
      <c r="A55" s="82"/>
      <c r="B55" s="83"/>
      <c r="C55" s="84"/>
    </row>
    <row r="56" spans="1:4" s="6" customFormat="1" ht="22.55" customHeight="1" x14ac:dyDescent="0.3">
      <c r="A56" s="117" t="s">
        <v>127</v>
      </c>
      <c r="B56" s="118"/>
      <c r="C56" s="119"/>
    </row>
    <row r="57" spans="1:4" s="6" customFormat="1" ht="20.2" customHeight="1" x14ac:dyDescent="0.3">
      <c r="A57" s="111" t="s">
        <v>152</v>
      </c>
      <c r="B57" s="112"/>
      <c r="C57" s="113"/>
    </row>
    <row r="58" spans="1:4" s="6" customFormat="1" ht="15.65" x14ac:dyDescent="0.3">
      <c r="A58" s="80"/>
      <c r="B58" s="9" t="s">
        <v>129</v>
      </c>
      <c r="C58" s="9" t="s">
        <v>16</v>
      </c>
    </row>
    <row r="59" spans="1:4" s="6" customFormat="1" ht="58.55" customHeight="1" x14ac:dyDescent="0.3">
      <c r="A59" s="81" t="s">
        <v>122</v>
      </c>
      <c r="B59" s="61">
        <v>3</v>
      </c>
      <c r="C59" s="5"/>
    </row>
    <row r="60" spans="1:4" s="6" customFormat="1" ht="46.5" customHeight="1" x14ac:dyDescent="0.3">
      <c r="A60" s="81" t="s">
        <v>130</v>
      </c>
      <c r="B60" s="61">
        <v>3</v>
      </c>
      <c r="C60" s="5"/>
    </row>
    <row r="61" spans="1:4" s="6" customFormat="1" ht="45.7" customHeight="1" x14ac:dyDescent="0.3">
      <c r="A61" s="81" t="s">
        <v>123</v>
      </c>
      <c r="B61" s="56">
        <v>3</v>
      </c>
      <c r="C61" s="5"/>
    </row>
    <row r="62" spans="1:4" s="6" customFormat="1" ht="62.3" customHeight="1" x14ac:dyDescent="0.3">
      <c r="A62" s="81" t="s">
        <v>164</v>
      </c>
      <c r="B62" s="61">
        <v>3</v>
      </c>
      <c r="C62" s="5"/>
    </row>
    <row r="63" spans="1:4" s="6" customFormat="1" ht="64.5" customHeight="1" x14ac:dyDescent="0.3">
      <c r="A63" s="81" t="s">
        <v>131</v>
      </c>
      <c r="B63" s="61">
        <v>3</v>
      </c>
      <c r="C63" s="5"/>
    </row>
    <row r="64" spans="1:4" s="6" customFormat="1" x14ac:dyDescent="0.3">
      <c r="A64" s="75" t="s">
        <v>140</v>
      </c>
      <c r="B64" s="57">
        <f>+B59+B60+B61+B62+B63</f>
        <v>15</v>
      </c>
      <c r="C64" s="5"/>
    </row>
    <row r="65" spans="1:3" s="6" customFormat="1" x14ac:dyDescent="0.3">
      <c r="A65" s="85"/>
      <c r="B65" s="86"/>
      <c r="C65" s="86"/>
    </row>
    <row r="66" spans="1:3" s="6" customFormat="1" ht="18.2" x14ac:dyDescent="0.3">
      <c r="A66" s="105" t="s">
        <v>124</v>
      </c>
      <c r="B66" s="106"/>
      <c r="C66" s="106"/>
    </row>
    <row r="67" spans="1:3" s="6" customFormat="1" ht="40.549999999999997" customHeight="1" x14ac:dyDescent="0.3">
      <c r="A67" s="98" t="s">
        <v>128</v>
      </c>
      <c r="B67" s="99"/>
      <c r="C67" s="99"/>
    </row>
    <row r="68" spans="1:3" s="6" customFormat="1" ht="15.65" x14ac:dyDescent="0.3">
      <c r="A68" s="80"/>
      <c r="B68" s="9" t="s">
        <v>129</v>
      </c>
      <c r="C68" s="9" t="s">
        <v>16</v>
      </c>
    </row>
    <row r="69" spans="1:3" s="6" customFormat="1" x14ac:dyDescent="0.3">
      <c r="A69" s="63" t="s">
        <v>161</v>
      </c>
      <c r="B69" s="5">
        <v>3</v>
      </c>
      <c r="C69" s="5"/>
    </row>
    <row r="70" spans="1:3" s="6" customFormat="1" x14ac:dyDescent="0.3">
      <c r="A70" s="63" t="s">
        <v>158</v>
      </c>
      <c r="B70" s="5">
        <v>3</v>
      </c>
      <c r="C70" s="5"/>
    </row>
    <row r="71" spans="1:3" s="6" customFormat="1" x14ac:dyDescent="0.3">
      <c r="A71" s="63" t="s">
        <v>157</v>
      </c>
      <c r="B71" s="5">
        <v>3</v>
      </c>
      <c r="C71" s="5"/>
    </row>
    <row r="72" spans="1:3" s="6" customFormat="1" ht="15.85" customHeight="1" x14ac:dyDescent="0.3">
      <c r="A72" s="63" t="s">
        <v>159</v>
      </c>
      <c r="B72" s="5">
        <v>3</v>
      </c>
      <c r="C72" s="5"/>
    </row>
    <row r="73" spans="1:3" s="6" customFormat="1" ht="48.7" customHeight="1" x14ac:dyDescent="0.3">
      <c r="A73" s="63" t="s">
        <v>160</v>
      </c>
      <c r="B73" s="5">
        <v>3</v>
      </c>
      <c r="C73" s="5"/>
    </row>
    <row r="74" spans="1:3" s="6" customFormat="1" ht="48.7" customHeight="1" x14ac:dyDescent="0.3">
      <c r="A74" s="63" t="s">
        <v>173</v>
      </c>
      <c r="B74" s="5">
        <v>5</v>
      </c>
      <c r="C74" s="5"/>
    </row>
    <row r="75" spans="1:3" s="6" customFormat="1" ht="30.05" x14ac:dyDescent="0.3">
      <c r="A75" s="63" t="s">
        <v>125</v>
      </c>
      <c r="B75" s="56">
        <v>5</v>
      </c>
      <c r="C75" s="5"/>
    </row>
    <row r="76" spans="1:3" s="6" customFormat="1" x14ac:dyDescent="0.3">
      <c r="A76" s="63" t="s">
        <v>153</v>
      </c>
      <c r="B76" s="5">
        <v>5</v>
      </c>
      <c r="C76" s="5"/>
    </row>
    <row r="77" spans="1:3" s="6" customFormat="1" x14ac:dyDescent="0.3">
      <c r="A77" s="88" t="s">
        <v>140</v>
      </c>
      <c r="B77" s="5">
        <f>SUM(B69:B76)</f>
        <v>30</v>
      </c>
      <c r="C77" s="5"/>
    </row>
    <row r="78" spans="1:3" s="12" customFormat="1" ht="18.2" x14ac:dyDescent="0.3">
      <c r="A78" s="43" t="s">
        <v>5</v>
      </c>
      <c r="B78" s="11">
        <f>+B77+B64+B54+B46+B33+B21+B15</f>
        <v>220</v>
      </c>
      <c r="C78" s="11"/>
    </row>
    <row r="81" spans="2:2" x14ac:dyDescent="0.3">
      <c r="B81" s="2">
        <f>+B78/4</f>
        <v>55</v>
      </c>
    </row>
  </sheetData>
  <mergeCells count="16">
    <mergeCell ref="A1:C1"/>
    <mergeCell ref="A7:C7"/>
    <mergeCell ref="A8:C8"/>
    <mergeCell ref="A67:C67"/>
    <mergeCell ref="A16:C16"/>
    <mergeCell ref="A49:C49"/>
    <mergeCell ref="A66:C66"/>
    <mergeCell ref="A17:C17"/>
    <mergeCell ref="A23:C23"/>
    <mergeCell ref="A57:C57"/>
    <mergeCell ref="A12:C12"/>
    <mergeCell ref="A56:C56"/>
    <mergeCell ref="A48:C48"/>
    <mergeCell ref="A34:C34"/>
    <mergeCell ref="A35:C35"/>
    <mergeCell ref="A36:C36"/>
  </mergeCells>
  <pageMargins left="0.7" right="0.7" top="0.75" bottom="0.75" header="0.3" footer="0.3"/>
  <pageSetup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163B-AAEB-4770-973D-250735F46012}">
  <dimension ref="A1:G10"/>
  <sheetViews>
    <sheetView view="pageLayout" zoomScaleNormal="100" workbookViewId="0">
      <selection activeCell="D14" sqref="D14"/>
    </sheetView>
  </sheetViews>
  <sheetFormatPr defaultColWidth="9.109375" defaultRowHeight="15.05" x14ac:dyDescent="0.3"/>
  <cols>
    <col min="1" max="1" width="45.6640625" style="50" customWidth="1"/>
    <col min="2" max="2" width="13.33203125" style="50" bestFit="1" customWidth="1"/>
    <col min="3" max="3" width="10.5546875" style="50" customWidth="1"/>
    <col min="4" max="4" width="13.6640625" style="50" customWidth="1"/>
    <col min="5" max="5" width="14.88671875" style="50" customWidth="1"/>
    <col min="6" max="6" width="16.6640625" style="50" bestFit="1" customWidth="1"/>
    <col min="7" max="7" width="14.44140625" style="50" customWidth="1"/>
    <col min="8" max="16384" width="9.109375" style="50"/>
  </cols>
  <sheetData>
    <row r="1" spans="1:7" ht="45.7" thickBot="1" x14ac:dyDescent="0.35">
      <c r="A1" s="48" t="s">
        <v>33</v>
      </c>
      <c r="B1" s="31" t="s">
        <v>32</v>
      </c>
      <c r="C1" s="53" t="s">
        <v>13</v>
      </c>
      <c r="D1" s="53" t="s">
        <v>45</v>
      </c>
      <c r="E1" s="53" t="s">
        <v>44</v>
      </c>
      <c r="F1" s="53" t="s">
        <v>43</v>
      </c>
      <c r="G1" s="53" t="s">
        <v>14</v>
      </c>
    </row>
    <row r="2" spans="1:7" ht="15.65" thickBot="1" x14ac:dyDescent="0.35">
      <c r="A2" s="49" t="s">
        <v>37</v>
      </c>
      <c r="B2" s="29" t="s">
        <v>36</v>
      </c>
      <c r="C2" s="51"/>
      <c r="D2" s="52" t="s">
        <v>40</v>
      </c>
      <c r="E2" s="52" t="s">
        <v>40</v>
      </c>
      <c r="F2" s="52" t="s">
        <v>40</v>
      </c>
      <c r="G2" s="51"/>
    </row>
    <row r="3" spans="1:7" ht="15.65" thickBot="1" x14ac:dyDescent="0.35">
      <c r="A3" s="49" t="s">
        <v>35</v>
      </c>
      <c r="B3" s="29"/>
      <c r="C3" s="51"/>
      <c r="D3" s="52" t="s">
        <v>40</v>
      </c>
      <c r="E3" s="52" t="s">
        <v>40</v>
      </c>
      <c r="F3" s="52" t="s">
        <v>40</v>
      </c>
      <c r="G3" s="52" t="s">
        <v>40</v>
      </c>
    </row>
    <row r="4" spans="1:7" ht="15.65" thickBot="1" x14ac:dyDescent="0.35">
      <c r="A4" s="49" t="s">
        <v>34</v>
      </c>
      <c r="B4" s="29" t="s">
        <v>26</v>
      </c>
      <c r="C4" s="51"/>
      <c r="D4" s="52" t="s">
        <v>40</v>
      </c>
      <c r="E4" s="52" t="s">
        <v>40</v>
      </c>
      <c r="F4" s="52" t="s">
        <v>40</v>
      </c>
      <c r="G4" s="51"/>
    </row>
    <row r="5" spans="1:7" ht="30.7" thickBot="1" x14ac:dyDescent="0.35">
      <c r="A5" s="49" t="s">
        <v>41</v>
      </c>
      <c r="B5" s="29" t="s">
        <v>26</v>
      </c>
      <c r="C5" s="51"/>
      <c r="D5" s="51"/>
      <c r="E5" s="51"/>
      <c r="F5" s="51"/>
      <c r="G5" s="52" t="s">
        <v>40</v>
      </c>
    </row>
    <row r="6" spans="1:7" ht="30.7" thickBot="1" x14ac:dyDescent="0.35">
      <c r="A6" s="49" t="s">
        <v>28</v>
      </c>
      <c r="B6" s="29" t="s">
        <v>26</v>
      </c>
      <c r="C6" s="52" t="s">
        <v>40</v>
      </c>
      <c r="D6" s="51"/>
      <c r="E6" s="51"/>
      <c r="F6" s="51"/>
      <c r="G6" s="51"/>
    </row>
    <row r="7" spans="1:7" ht="30.7" thickBot="1" x14ac:dyDescent="0.35">
      <c r="A7" s="49" t="s">
        <v>27</v>
      </c>
      <c r="B7" s="29" t="s">
        <v>26</v>
      </c>
      <c r="C7" s="52" t="s">
        <v>40</v>
      </c>
      <c r="D7" s="52" t="s">
        <v>40</v>
      </c>
      <c r="E7" s="52" t="s">
        <v>40</v>
      </c>
      <c r="F7" s="52" t="s">
        <v>40</v>
      </c>
      <c r="G7" s="52" t="s">
        <v>40</v>
      </c>
    </row>
    <row r="8" spans="1:7" ht="30.7" thickBot="1" x14ac:dyDescent="0.35">
      <c r="A8" s="49" t="s">
        <v>25</v>
      </c>
      <c r="B8" s="29" t="s">
        <v>21</v>
      </c>
      <c r="C8" s="52" t="s">
        <v>40</v>
      </c>
      <c r="D8" s="52" t="s">
        <v>40</v>
      </c>
      <c r="E8" s="52" t="s">
        <v>40</v>
      </c>
      <c r="F8" s="52" t="s">
        <v>40</v>
      </c>
      <c r="G8" s="52" t="s">
        <v>40</v>
      </c>
    </row>
    <row r="9" spans="1:7" ht="30.7" thickBot="1" x14ac:dyDescent="0.35">
      <c r="A9" s="49" t="s">
        <v>24</v>
      </c>
      <c r="B9" s="29" t="s">
        <v>23</v>
      </c>
      <c r="C9" s="52" t="s">
        <v>40</v>
      </c>
      <c r="D9" s="52" t="s">
        <v>40</v>
      </c>
      <c r="E9" s="52" t="s">
        <v>40</v>
      </c>
      <c r="F9" s="52" t="s">
        <v>40</v>
      </c>
      <c r="G9" s="52" t="s">
        <v>40</v>
      </c>
    </row>
    <row r="10" spans="1:7" ht="30.7" thickBot="1" x14ac:dyDescent="0.35">
      <c r="A10" s="49" t="s">
        <v>22</v>
      </c>
      <c r="B10" s="29" t="s">
        <v>21</v>
      </c>
      <c r="C10" s="52" t="s">
        <v>40</v>
      </c>
      <c r="D10" s="52" t="s">
        <v>40</v>
      </c>
      <c r="E10" s="52" t="s">
        <v>40</v>
      </c>
      <c r="F10" s="52" t="s">
        <v>40</v>
      </c>
      <c r="G10" s="52" t="s">
        <v>40</v>
      </c>
    </row>
  </sheetData>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A950D-0A69-4186-92A4-5C31607A9B8C}">
  <sheetPr>
    <pageSetUpPr fitToPage="1"/>
  </sheetPr>
  <dimension ref="A1:C19"/>
  <sheetViews>
    <sheetView tabSelected="1" topLeftCell="A10" zoomScaleNormal="100" workbookViewId="0">
      <selection activeCell="B14" sqref="B14"/>
    </sheetView>
  </sheetViews>
  <sheetFormatPr defaultColWidth="8.6640625" defaultRowHeight="15.05" x14ac:dyDescent="0.3"/>
  <cols>
    <col min="1" max="1" width="30.6640625" style="34" bestFit="1" customWidth="1"/>
    <col min="2" max="2" width="38.6640625" style="2" customWidth="1"/>
    <col min="3" max="3" width="40.109375" style="2" customWidth="1"/>
    <col min="4" max="16384" width="8.6640625" style="1"/>
  </cols>
  <sheetData>
    <row r="1" spans="1:3" ht="23.8" x14ac:dyDescent="0.3">
      <c r="A1" s="93" t="s">
        <v>48</v>
      </c>
      <c r="B1" s="93"/>
      <c r="C1" s="93"/>
    </row>
    <row r="2" spans="1:3" x14ac:dyDescent="0.3">
      <c r="A2" s="47"/>
      <c r="B2" s="47"/>
      <c r="C2" s="47"/>
    </row>
    <row r="3" spans="1:3" s="3" customFormat="1" x14ac:dyDescent="0.3">
      <c r="A3" s="38" t="s">
        <v>3</v>
      </c>
      <c r="B3" s="5" t="s">
        <v>6</v>
      </c>
      <c r="C3" s="5" t="s">
        <v>7</v>
      </c>
    </row>
    <row r="4" spans="1:3" s="3" customFormat="1" x14ac:dyDescent="0.3">
      <c r="A4" s="38"/>
      <c r="B4" s="5"/>
      <c r="C4" s="5"/>
    </row>
    <row r="5" spans="1:3" s="10" customFormat="1" ht="15.65" x14ac:dyDescent="0.3">
      <c r="A5" s="40" t="s">
        <v>51</v>
      </c>
      <c r="B5" s="9">
        <v>2</v>
      </c>
      <c r="C5" s="9">
        <v>0</v>
      </c>
    </row>
    <row r="6" spans="1:3" s="33" customFormat="1" ht="60.1" x14ac:dyDescent="0.3">
      <c r="A6" s="39"/>
      <c r="B6" s="5" t="s">
        <v>50</v>
      </c>
      <c r="C6" s="5" t="s">
        <v>62</v>
      </c>
    </row>
    <row r="7" spans="1:3" s="3" customFormat="1" x14ac:dyDescent="0.3">
      <c r="A7" s="38" t="s">
        <v>52</v>
      </c>
      <c r="B7" s="4">
        <v>1</v>
      </c>
      <c r="C7" s="4">
        <v>0</v>
      </c>
    </row>
    <row r="8" spans="1:3" s="6" customFormat="1" ht="75.150000000000006" x14ac:dyDescent="0.3">
      <c r="A8" s="37"/>
      <c r="B8" s="5" t="s">
        <v>53</v>
      </c>
      <c r="C8" s="5" t="s">
        <v>61</v>
      </c>
    </row>
    <row r="9" spans="1:3" s="3" customFormat="1" x14ac:dyDescent="0.3">
      <c r="A9" s="40" t="s">
        <v>54</v>
      </c>
      <c r="B9" s="4">
        <v>1</v>
      </c>
      <c r="C9" s="4">
        <v>0</v>
      </c>
    </row>
    <row r="10" spans="1:3" s="6" customFormat="1" ht="105.2" x14ac:dyDescent="0.3">
      <c r="A10" s="41"/>
      <c r="B10" s="5" t="s">
        <v>55</v>
      </c>
      <c r="C10" s="5" t="s">
        <v>60</v>
      </c>
    </row>
    <row r="11" spans="1:3" s="3" customFormat="1" x14ac:dyDescent="0.3">
      <c r="A11" s="40" t="s">
        <v>56</v>
      </c>
      <c r="B11" s="4">
        <v>1</v>
      </c>
      <c r="C11" s="4">
        <v>0</v>
      </c>
    </row>
    <row r="12" spans="1:3" s="6" customFormat="1" ht="75.150000000000006" x14ac:dyDescent="0.3">
      <c r="A12" s="41"/>
      <c r="B12" s="5" t="s">
        <v>57</v>
      </c>
      <c r="C12" s="5" t="s">
        <v>59</v>
      </c>
    </row>
    <row r="13" spans="1:3" s="3" customFormat="1" x14ac:dyDescent="0.3">
      <c r="A13" s="40" t="s">
        <v>63</v>
      </c>
      <c r="B13" s="4">
        <v>2</v>
      </c>
      <c r="C13" s="4">
        <v>0</v>
      </c>
    </row>
    <row r="14" spans="1:3" s="6" customFormat="1" ht="60.1" x14ac:dyDescent="0.3">
      <c r="A14" s="41"/>
      <c r="B14" s="5" t="s">
        <v>58</v>
      </c>
      <c r="C14" s="5" t="s">
        <v>97</v>
      </c>
    </row>
    <row r="15" spans="1:3" s="3" customFormat="1" x14ac:dyDescent="0.3">
      <c r="A15" s="40" t="s">
        <v>64</v>
      </c>
      <c r="B15" s="4">
        <v>2</v>
      </c>
      <c r="C15" s="4">
        <v>0</v>
      </c>
    </row>
    <row r="16" spans="1:3" s="6" customFormat="1" ht="75.150000000000006" x14ac:dyDescent="0.3">
      <c r="A16" s="42"/>
      <c r="B16" s="5" t="s">
        <v>65</v>
      </c>
      <c r="C16" s="5" t="s">
        <v>66</v>
      </c>
    </row>
    <row r="17" spans="1:3" s="3" customFormat="1" x14ac:dyDescent="0.3">
      <c r="A17" s="40" t="s">
        <v>67</v>
      </c>
      <c r="B17" s="4">
        <v>1</v>
      </c>
      <c r="C17" s="4">
        <v>0</v>
      </c>
    </row>
    <row r="18" spans="1:3" s="6" customFormat="1" ht="45.1" x14ac:dyDescent="0.3">
      <c r="A18" s="41"/>
      <c r="B18" s="5" t="s">
        <v>68</v>
      </c>
      <c r="C18" s="5" t="s">
        <v>98</v>
      </c>
    </row>
    <row r="19" spans="1:3" s="12" customFormat="1" ht="30.05" x14ac:dyDescent="0.3">
      <c r="A19" s="43" t="s">
        <v>5</v>
      </c>
      <c r="B19" s="11"/>
      <c r="C19" s="54" t="s">
        <v>49</v>
      </c>
    </row>
  </sheetData>
  <mergeCells count="1">
    <mergeCell ref="A1:C1"/>
  </mergeCells>
  <pageMargins left="0.7" right="0.7" top="0.75" bottom="0.75" header="0.3" footer="0.3"/>
  <pageSetup fitToHeight="0" orientation="portrait" verticalDpi="0"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9B9F-76B8-4155-B971-AECCF749D060}">
  <sheetPr>
    <pageSetUpPr fitToPage="1"/>
  </sheetPr>
  <dimension ref="A1:C13"/>
  <sheetViews>
    <sheetView zoomScaleNormal="100" workbookViewId="0">
      <selection activeCell="A5" sqref="A5"/>
    </sheetView>
  </sheetViews>
  <sheetFormatPr defaultColWidth="8.6640625" defaultRowHeight="15.05" x14ac:dyDescent="0.3"/>
  <cols>
    <col min="1" max="1" width="30.6640625" style="34" bestFit="1" customWidth="1"/>
    <col min="2" max="2" width="38.6640625" style="2" customWidth="1"/>
    <col min="3" max="3" width="40.109375" style="2" customWidth="1"/>
    <col min="4" max="16384" width="8.6640625" style="1"/>
  </cols>
  <sheetData>
    <row r="1" spans="1:3" ht="23.8" x14ac:dyDescent="0.3">
      <c r="A1" s="93" t="s">
        <v>69</v>
      </c>
      <c r="B1" s="93"/>
      <c r="C1" s="93"/>
    </row>
    <row r="2" spans="1:3" x14ac:dyDescent="0.3">
      <c r="A2" s="47"/>
      <c r="B2" s="47"/>
      <c r="C2" s="47"/>
    </row>
    <row r="3" spans="1:3" s="3" customFormat="1" x14ac:dyDescent="0.3">
      <c r="A3" s="38" t="s">
        <v>3</v>
      </c>
      <c r="B3" s="5" t="s">
        <v>72</v>
      </c>
      <c r="C3" s="5" t="s">
        <v>71</v>
      </c>
    </row>
    <row r="4" spans="1:3" s="3" customFormat="1" x14ac:dyDescent="0.3">
      <c r="A4" s="38"/>
      <c r="B4" s="5"/>
      <c r="C4" s="5"/>
    </row>
    <row r="5" spans="1:3" s="10" customFormat="1" ht="15.65" x14ac:dyDescent="0.3">
      <c r="A5" s="40" t="s">
        <v>73</v>
      </c>
      <c r="B5" s="9">
        <v>1</v>
      </c>
      <c r="C5" s="9">
        <v>0</v>
      </c>
    </row>
    <row r="6" spans="1:3" s="33" customFormat="1" ht="75.150000000000006" x14ac:dyDescent="0.3">
      <c r="A6" s="39"/>
      <c r="B6" s="5" t="s">
        <v>74</v>
      </c>
      <c r="C6" s="5" t="s">
        <v>75</v>
      </c>
    </row>
    <row r="7" spans="1:3" s="3" customFormat="1" x14ac:dyDescent="0.3">
      <c r="A7" s="38" t="s">
        <v>76</v>
      </c>
      <c r="B7" s="4">
        <v>1</v>
      </c>
      <c r="C7" s="4">
        <v>0</v>
      </c>
    </row>
    <row r="8" spans="1:3" s="6" customFormat="1" ht="60.1" x14ac:dyDescent="0.3">
      <c r="A8" s="37"/>
      <c r="B8" s="5" t="s">
        <v>77</v>
      </c>
      <c r="C8" s="5" t="s">
        <v>78</v>
      </c>
    </row>
    <row r="9" spans="1:3" s="3" customFormat="1" x14ac:dyDescent="0.3">
      <c r="A9" s="40" t="s">
        <v>79</v>
      </c>
      <c r="B9" s="4">
        <v>1</v>
      </c>
      <c r="C9" s="4">
        <v>0</v>
      </c>
    </row>
    <row r="10" spans="1:3" s="6" customFormat="1" ht="30.05" x14ac:dyDescent="0.3">
      <c r="A10" s="41"/>
      <c r="B10" s="5" t="s">
        <v>80</v>
      </c>
      <c r="C10" s="5" t="s">
        <v>81</v>
      </c>
    </row>
    <row r="11" spans="1:3" s="3" customFormat="1" x14ac:dyDescent="0.3">
      <c r="A11" s="40" t="s">
        <v>83</v>
      </c>
      <c r="B11" s="4">
        <v>1</v>
      </c>
      <c r="C11" s="4">
        <v>0</v>
      </c>
    </row>
    <row r="12" spans="1:3" s="6" customFormat="1" ht="45.1" x14ac:dyDescent="0.3">
      <c r="A12" s="41"/>
      <c r="B12" s="5" t="s">
        <v>82</v>
      </c>
      <c r="C12" s="5" t="s">
        <v>84</v>
      </c>
    </row>
    <row r="13" spans="1:3" s="12" customFormat="1" ht="30.05" x14ac:dyDescent="0.3">
      <c r="A13" s="43" t="s">
        <v>5</v>
      </c>
      <c r="B13" s="11"/>
      <c r="C13" s="54" t="s">
        <v>70</v>
      </c>
    </row>
  </sheetData>
  <mergeCells count="1">
    <mergeCell ref="A1:C1"/>
  </mergeCells>
  <pageMargins left="0.7" right="0.7" top="0.75" bottom="0.75" header="0.3" footer="0.3"/>
  <pageSetup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914B-4FC3-478C-8E1C-135FCFAB4599}">
  <sheetPr>
    <pageSetUpPr fitToPage="1"/>
  </sheetPr>
  <dimension ref="A1:C17"/>
  <sheetViews>
    <sheetView topLeftCell="A8" zoomScaleNormal="100" workbookViewId="0">
      <selection activeCell="D22" sqref="D22"/>
    </sheetView>
  </sheetViews>
  <sheetFormatPr defaultColWidth="8.6640625" defaultRowHeight="15.05" x14ac:dyDescent="0.3"/>
  <cols>
    <col min="1" max="1" width="30.6640625" style="34" bestFit="1" customWidth="1"/>
    <col min="2" max="2" width="38.6640625" style="2" customWidth="1"/>
    <col min="3" max="3" width="40.109375" style="2" customWidth="1"/>
    <col min="4" max="16384" width="8.6640625" style="1"/>
  </cols>
  <sheetData>
    <row r="1" spans="1:3" ht="23.8" x14ac:dyDescent="0.3">
      <c r="A1" s="93" t="s">
        <v>99</v>
      </c>
      <c r="B1" s="93"/>
      <c r="C1" s="93"/>
    </row>
    <row r="2" spans="1:3" x14ac:dyDescent="0.3">
      <c r="A2" s="47"/>
      <c r="B2" s="47"/>
      <c r="C2" s="47"/>
    </row>
    <row r="3" spans="1:3" s="3" customFormat="1" x14ac:dyDescent="0.3">
      <c r="A3" s="38" t="s">
        <v>3</v>
      </c>
      <c r="B3" s="5" t="s">
        <v>6</v>
      </c>
      <c r="C3" s="5" t="s">
        <v>7</v>
      </c>
    </row>
    <row r="4" spans="1:3" s="3" customFormat="1" x14ac:dyDescent="0.3">
      <c r="A4" s="38"/>
      <c r="B4" s="5"/>
      <c r="C4" s="5"/>
    </row>
    <row r="5" spans="1:3" s="10" customFormat="1" ht="15.65" x14ac:dyDescent="0.3">
      <c r="A5" s="40" t="s">
        <v>86</v>
      </c>
      <c r="B5" s="9">
        <v>1</v>
      </c>
      <c r="C5" s="9">
        <v>0</v>
      </c>
    </row>
    <row r="6" spans="1:3" s="33" customFormat="1" ht="45.1" x14ac:dyDescent="0.3">
      <c r="A6" s="39"/>
      <c r="B6" s="5" t="s">
        <v>87</v>
      </c>
      <c r="C6" s="5" t="s">
        <v>88</v>
      </c>
    </row>
    <row r="7" spans="1:3" s="3" customFormat="1" x14ac:dyDescent="0.3">
      <c r="A7" s="38" t="s">
        <v>89</v>
      </c>
      <c r="B7" s="4">
        <v>1</v>
      </c>
      <c r="C7" s="4">
        <v>0</v>
      </c>
    </row>
    <row r="8" spans="1:3" s="6" customFormat="1" ht="120.05" customHeight="1" x14ac:dyDescent="0.3">
      <c r="A8" s="37"/>
      <c r="B8" s="5" t="s">
        <v>90</v>
      </c>
      <c r="C8" s="5" t="s">
        <v>91</v>
      </c>
    </row>
    <row r="9" spans="1:3" s="3" customFormat="1" x14ac:dyDescent="0.3">
      <c r="A9" s="40" t="s">
        <v>92</v>
      </c>
      <c r="B9" s="4">
        <v>1</v>
      </c>
      <c r="C9" s="4">
        <v>0</v>
      </c>
    </row>
    <row r="10" spans="1:3" s="6" customFormat="1" ht="90.2" x14ac:dyDescent="0.3">
      <c r="A10" s="41"/>
      <c r="B10" s="5" t="s">
        <v>93</v>
      </c>
      <c r="C10" s="5" t="s">
        <v>94</v>
      </c>
    </row>
    <row r="11" spans="1:3" s="3" customFormat="1" x14ac:dyDescent="0.3">
      <c r="A11" s="40" t="s">
        <v>95</v>
      </c>
      <c r="B11" s="4">
        <v>1</v>
      </c>
      <c r="C11" s="4">
        <v>0</v>
      </c>
    </row>
    <row r="12" spans="1:3" s="6" customFormat="1" ht="117.7" customHeight="1" x14ac:dyDescent="0.3">
      <c r="A12" s="41"/>
      <c r="B12" s="5" t="s">
        <v>58</v>
      </c>
      <c r="C12" s="5" t="s">
        <v>96</v>
      </c>
    </row>
    <row r="13" spans="1:3" s="3" customFormat="1" x14ac:dyDescent="0.3">
      <c r="A13" s="40" t="s">
        <v>67</v>
      </c>
      <c r="B13" s="4">
        <v>1</v>
      </c>
      <c r="C13" s="4">
        <v>0</v>
      </c>
    </row>
    <row r="14" spans="1:3" s="6" customFormat="1" ht="45.1" x14ac:dyDescent="0.3">
      <c r="A14" s="42"/>
      <c r="B14" s="5" t="s">
        <v>68</v>
      </c>
      <c r="C14" s="5" t="s">
        <v>98</v>
      </c>
    </row>
    <row r="15" spans="1:3" s="3" customFormat="1" x14ac:dyDescent="0.3">
      <c r="A15" s="40" t="s">
        <v>56</v>
      </c>
      <c r="B15" s="4">
        <v>1</v>
      </c>
      <c r="C15" s="4">
        <v>0</v>
      </c>
    </row>
    <row r="16" spans="1:3" s="6" customFormat="1" ht="75.150000000000006" x14ac:dyDescent="0.3">
      <c r="A16" s="41"/>
      <c r="B16" s="5" t="s">
        <v>57</v>
      </c>
      <c r="C16" s="5" t="s">
        <v>59</v>
      </c>
    </row>
    <row r="17" spans="1:3" s="12" customFormat="1" ht="30.05" x14ac:dyDescent="0.3">
      <c r="A17" s="43" t="s">
        <v>5</v>
      </c>
      <c r="B17" s="11"/>
      <c r="C17" s="54" t="s">
        <v>85</v>
      </c>
    </row>
  </sheetData>
  <mergeCells count="1">
    <mergeCell ref="A1:C1"/>
  </mergeCells>
  <pageMargins left="0.7" right="0.7" top="0.75" bottom="0.75" header="0.3" footer="0.3"/>
  <pageSetup fitToHeight="0" orientation="portrait" verticalDpi="0" r:id="rId1"/>
  <rowBreaks count="1" manualBreakCount="1">
    <brk id="1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47ED-52C0-47D2-8F6F-3839C2E1F287}">
  <sheetPr>
    <pageSetUpPr fitToPage="1"/>
  </sheetPr>
  <dimension ref="A1:C17"/>
  <sheetViews>
    <sheetView topLeftCell="A2" zoomScaleNormal="100" workbookViewId="0">
      <selection activeCell="C10" sqref="C10"/>
    </sheetView>
  </sheetViews>
  <sheetFormatPr defaultColWidth="8.6640625" defaultRowHeight="15.05" x14ac:dyDescent="0.3"/>
  <cols>
    <col min="1" max="1" width="30.6640625" style="34" bestFit="1" customWidth="1"/>
    <col min="2" max="2" width="38.6640625" style="2" customWidth="1"/>
    <col min="3" max="3" width="40.109375" style="2" customWidth="1"/>
    <col min="4" max="16384" width="8.6640625" style="1"/>
  </cols>
  <sheetData>
    <row r="1" spans="1:3" ht="23.8" x14ac:dyDescent="0.3">
      <c r="A1" s="93" t="s">
        <v>100</v>
      </c>
      <c r="B1" s="93"/>
      <c r="C1" s="93"/>
    </row>
    <row r="2" spans="1:3" x14ac:dyDescent="0.3">
      <c r="A2" s="47"/>
      <c r="B2" s="47"/>
      <c r="C2" s="47"/>
    </row>
    <row r="3" spans="1:3" s="3" customFormat="1" x14ac:dyDescent="0.3">
      <c r="A3" s="38" t="s">
        <v>3</v>
      </c>
      <c r="B3" s="5" t="s">
        <v>6</v>
      </c>
      <c r="C3" s="5" t="s">
        <v>7</v>
      </c>
    </row>
    <row r="4" spans="1:3" s="3" customFormat="1" x14ac:dyDescent="0.3">
      <c r="A4" s="38"/>
      <c r="B4" s="5"/>
      <c r="C4" s="5"/>
    </row>
    <row r="5" spans="1:3" s="10" customFormat="1" ht="15.65" x14ac:dyDescent="0.3">
      <c r="A5" s="40" t="s">
        <v>101</v>
      </c>
      <c r="B5" s="9">
        <v>1</v>
      </c>
      <c r="C5" s="9">
        <v>0</v>
      </c>
    </row>
    <row r="6" spans="1:3" s="33" customFormat="1" ht="65.3" customHeight="1" x14ac:dyDescent="0.3">
      <c r="A6" s="39"/>
      <c r="B6" s="5" t="s">
        <v>103</v>
      </c>
      <c r="C6" s="5" t="s">
        <v>104</v>
      </c>
    </row>
    <row r="7" spans="1:3" s="3" customFormat="1" x14ac:dyDescent="0.3">
      <c r="A7" s="38" t="s">
        <v>89</v>
      </c>
      <c r="B7" s="4">
        <v>2</v>
      </c>
      <c r="C7" s="4">
        <v>0</v>
      </c>
    </row>
    <row r="8" spans="1:3" s="6" customFormat="1" ht="120.05" customHeight="1" x14ac:dyDescent="0.3">
      <c r="A8" s="37"/>
      <c r="B8" s="5" t="s">
        <v>105</v>
      </c>
      <c r="C8" s="5" t="s">
        <v>106</v>
      </c>
    </row>
    <row r="9" spans="1:3" s="3" customFormat="1" x14ac:dyDescent="0.3">
      <c r="A9" s="40" t="s">
        <v>12</v>
      </c>
      <c r="B9" s="4">
        <v>2</v>
      </c>
      <c r="C9" s="4">
        <v>0</v>
      </c>
    </row>
    <row r="10" spans="1:3" s="6" customFormat="1" ht="60.1" x14ac:dyDescent="0.3">
      <c r="A10" s="41"/>
      <c r="B10" s="55" t="s">
        <v>107</v>
      </c>
      <c r="C10" s="55" t="s">
        <v>108</v>
      </c>
    </row>
    <row r="11" spans="1:3" s="3" customFormat="1" x14ac:dyDescent="0.3">
      <c r="A11" s="40" t="s">
        <v>95</v>
      </c>
      <c r="B11" s="4">
        <v>1</v>
      </c>
      <c r="C11" s="4">
        <v>0</v>
      </c>
    </row>
    <row r="12" spans="1:3" s="6" customFormat="1" ht="60.1" x14ac:dyDescent="0.3">
      <c r="A12" s="41"/>
      <c r="B12" s="5" t="s">
        <v>58</v>
      </c>
      <c r="C12" s="5" t="s">
        <v>96</v>
      </c>
    </row>
    <row r="13" spans="1:3" s="3" customFormat="1" x14ac:dyDescent="0.3">
      <c r="A13" s="40" t="s">
        <v>67</v>
      </c>
      <c r="B13" s="4">
        <v>1</v>
      </c>
      <c r="C13" s="4">
        <v>0</v>
      </c>
    </row>
    <row r="14" spans="1:3" s="6" customFormat="1" ht="45.1" x14ac:dyDescent="0.3">
      <c r="A14" s="42"/>
      <c r="B14" s="5" t="s">
        <v>68</v>
      </c>
      <c r="C14" s="5" t="s">
        <v>98</v>
      </c>
    </row>
    <row r="15" spans="1:3" s="3" customFormat="1" x14ac:dyDescent="0.3">
      <c r="A15" s="40" t="s">
        <v>56</v>
      </c>
      <c r="B15" s="4">
        <v>1</v>
      </c>
      <c r="C15" s="4">
        <v>0</v>
      </c>
    </row>
    <row r="16" spans="1:3" s="6" customFormat="1" ht="75.150000000000006" x14ac:dyDescent="0.3">
      <c r="A16" s="41"/>
      <c r="B16" s="5" t="s">
        <v>57</v>
      </c>
      <c r="C16" s="5" t="s">
        <v>59</v>
      </c>
    </row>
    <row r="17" spans="1:3" s="12" customFormat="1" ht="30.05" x14ac:dyDescent="0.3">
      <c r="A17" s="43" t="s">
        <v>5</v>
      </c>
      <c r="B17" s="11"/>
      <c r="C17" s="54" t="s">
        <v>102</v>
      </c>
    </row>
  </sheetData>
  <mergeCells count="1">
    <mergeCell ref="A1:C1"/>
  </mergeCells>
  <pageMargins left="0.7" right="0.7" top="0.75" bottom="0.75" header="0.3" footer="0.3"/>
  <pageSetup fitToHeight="0" orientation="portrait" verticalDpi="0" r:id="rId1"/>
  <rowBreaks count="1" manualBreakCount="1">
    <brk id="1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695E-2FBC-4B0D-BF5E-F1CCCC8920DE}">
  <sheetPr>
    <pageSetUpPr fitToPage="1"/>
  </sheetPr>
  <dimension ref="A1:C13"/>
  <sheetViews>
    <sheetView zoomScaleNormal="100" workbookViewId="0">
      <selection activeCell="M12" sqref="M12"/>
    </sheetView>
  </sheetViews>
  <sheetFormatPr defaultColWidth="8.6640625" defaultRowHeight="15.05" x14ac:dyDescent="0.3"/>
  <cols>
    <col min="1" max="1" width="30.6640625" style="34" bestFit="1" customWidth="1"/>
    <col min="2" max="2" width="38.6640625" style="2" customWidth="1"/>
    <col min="3" max="3" width="40.109375" style="2" customWidth="1"/>
    <col min="4" max="16384" width="8.6640625" style="1"/>
  </cols>
  <sheetData>
    <row r="1" spans="1:3" ht="23.8" x14ac:dyDescent="0.3">
      <c r="A1" s="93" t="s">
        <v>121</v>
      </c>
      <c r="B1" s="93"/>
      <c r="C1" s="93"/>
    </row>
    <row r="2" spans="1:3" x14ac:dyDescent="0.3">
      <c r="A2" s="47"/>
      <c r="B2" s="47"/>
      <c r="C2" s="47"/>
    </row>
    <row r="3" spans="1:3" s="3" customFormat="1" x14ac:dyDescent="0.3">
      <c r="A3" s="38" t="s">
        <v>3</v>
      </c>
      <c r="B3" s="5" t="s">
        <v>72</v>
      </c>
      <c r="C3" s="5" t="s">
        <v>71</v>
      </c>
    </row>
    <row r="4" spans="1:3" s="3" customFormat="1" x14ac:dyDescent="0.3">
      <c r="A4" s="38"/>
      <c r="B4" s="5"/>
      <c r="C4" s="5"/>
    </row>
    <row r="5" spans="1:3" s="10" customFormat="1" ht="15.65" x14ac:dyDescent="0.3">
      <c r="A5" s="40" t="s">
        <v>109</v>
      </c>
      <c r="B5" s="9">
        <v>1</v>
      </c>
      <c r="C5" s="9">
        <v>0</v>
      </c>
    </row>
    <row r="6" spans="1:3" s="33" customFormat="1" ht="60.1" x14ac:dyDescent="0.3">
      <c r="A6" s="39"/>
      <c r="B6" s="5" t="s">
        <v>110</v>
      </c>
      <c r="C6" s="5" t="s">
        <v>111</v>
      </c>
    </row>
    <row r="7" spans="1:3" s="3" customFormat="1" x14ac:dyDescent="0.3">
      <c r="A7" s="38" t="s">
        <v>112</v>
      </c>
      <c r="B7" s="4">
        <v>1</v>
      </c>
      <c r="C7" s="4">
        <v>0</v>
      </c>
    </row>
    <row r="8" spans="1:3" s="6" customFormat="1" ht="45.1" x14ac:dyDescent="0.3">
      <c r="A8" s="37"/>
      <c r="B8" s="5" t="s">
        <v>113</v>
      </c>
      <c r="C8" s="5" t="s">
        <v>114</v>
      </c>
    </row>
    <row r="9" spans="1:3" s="3" customFormat="1" x14ac:dyDescent="0.3">
      <c r="A9" s="40" t="s">
        <v>115</v>
      </c>
      <c r="B9" s="4">
        <v>1</v>
      </c>
      <c r="C9" s="4">
        <v>0</v>
      </c>
    </row>
    <row r="10" spans="1:3" s="6" customFormat="1" ht="30.05" x14ac:dyDescent="0.3">
      <c r="A10" s="41"/>
      <c r="B10" s="5" t="s">
        <v>116</v>
      </c>
      <c r="C10" s="5" t="s">
        <v>117</v>
      </c>
    </row>
    <row r="11" spans="1:3" s="3" customFormat="1" x14ac:dyDescent="0.3">
      <c r="A11" s="40" t="s">
        <v>118</v>
      </c>
      <c r="B11" s="4">
        <v>1</v>
      </c>
      <c r="C11" s="4">
        <v>0</v>
      </c>
    </row>
    <row r="12" spans="1:3" s="6" customFormat="1" ht="75.150000000000006" x14ac:dyDescent="0.3">
      <c r="A12" s="41"/>
      <c r="B12" s="5" t="s">
        <v>119</v>
      </c>
      <c r="C12" s="5" t="s">
        <v>120</v>
      </c>
    </row>
    <row r="13" spans="1:3" s="12" customFormat="1" ht="30.05" x14ac:dyDescent="0.3">
      <c r="A13" s="43" t="s">
        <v>5</v>
      </c>
      <c r="B13" s="11"/>
      <c r="C13" s="54" t="s">
        <v>70</v>
      </c>
    </row>
  </sheetData>
  <mergeCells count="1">
    <mergeCell ref="A1:C1"/>
  </mergeCells>
  <pageMargins left="0.7" right="0.7" top="0.75" bottom="0.75" header="0.3" footer="0.3"/>
  <pageSetup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9BE3-D206-405A-8319-8742D9F1952D}">
  <dimension ref="A1:E8"/>
  <sheetViews>
    <sheetView workbookViewId="0">
      <selection activeCell="D2" sqref="D2"/>
    </sheetView>
  </sheetViews>
  <sheetFormatPr defaultColWidth="9.109375" defaultRowHeight="15.05" x14ac:dyDescent="0.3"/>
  <cols>
    <col min="1" max="1" width="90.88671875" style="23" bestFit="1" customWidth="1"/>
    <col min="2" max="2" width="20.109375" style="23" bestFit="1" customWidth="1"/>
    <col min="3" max="3" width="10.88671875" style="23" bestFit="1" customWidth="1"/>
    <col min="4" max="4" width="15.6640625" style="23" customWidth="1"/>
    <col min="5" max="5" width="9.5546875" style="23" customWidth="1"/>
    <col min="6" max="16384" width="9.109375" style="23"/>
  </cols>
  <sheetData>
    <row r="1" spans="1:5" s="30" customFormat="1" ht="30.7" thickBot="1" x14ac:dyDescent="0.35">
      <c r="A1" s="31" t="s">
        <v>33</v>
      </c>
      <c r="B1" s="31" t="s">
        <v>32</v>
      </c>
      <c r="C1" s="32" t="s">
        <v>31</v>
      </c>
      <c r="D1" s="130" t="s">
        <v>30</v>
      </c>
      <c r="E1" s="131"/>
    </row>
    <row r="2" spans="1:5" ht="15.65" thickBot="1" x14ac:dyDescent="0.35">
      <c r="A2" s="28" t="s">
        <v>28</v>
      </c>
      <c r="B2" s="26" t="s">
        <v>26</v>
      </c>
      <c r="C2" s="27" t="s">
        <v>20</v>
      </c>
      <c r="D2" s="44">
        <f>83/140</f>
        <v>0.59285714285714286</v>
      </c>
      <c r="E2" s="45">
        <v>1</v>
      </c>
    </row>
    <row r="3" spans="1:5" ht="15.65" thickBot="1" x14ac:dyDescent="0.35">
      <c r="A3" s="28" t="s">
        <v>27</v>
      </c>
      <c r="B3" s="26" t="s">
        <v>26</v>
      </c>
      <c r="C3" s="27" t="s">
        <v>20</v>
      </c>
      <c r="D3" s="27"/>
      <c r="E3" s="45"/>
    </row>
    <row r="4" spans="1:5" ht="15.65" thickBot="1" x14ac:dyDescent="0.35">
      <c r="A4" s="28" t="s">
        <v>25</v>
      </c>
      <c r="B4" s="26" t="s">
        <v>21</v>
      </c>
      <c r="C4" s="27" t="s">
        <v>20</v>
      </c>
      <c r="D4" s="44">
        <v>0.03</v>
      </c>
      <c r="E4" s="45">
        <v>1</v>
      </c>
    </row>
    <row r="5" spans="1:5" ht="15.65" thickBot="1" x14ac:dyDescent="0.35">
      <c r="A5" s="28" t="s">
        <v>24</v>
      </c>
      <c r="B5" s="29"/>
      <c r="C5" s="27" t="s">
        <v>20</v>
      </c>
      <c r="D5" s="27"/>
      <c r="E5" s="46"/>
    </row>
    <row r="6" spans="1:5" ht="15.65" thickBot="1" x14ac:dyDescent="0.35">
      <c r="A6" s="28" t="s">
        <v>22</v>
      </c>
      <c r="B6" s="26" t="s">
        <v>21</v>
      </c>
      <c r="C6" s="27" t="s">
        <v>20</v>
      </c>
      <c r="D6" s="44">
        <v>0.05</v>
      </c>
      <c r="E6" s="45">
        <v>1</v>
      </c>
    </row>
    <row r="7" spans="1:5" x14ac:dyDescent="0.3">
      <c r="B7" s="25" t="s">
        <v>18</v>
      </c>
      <c r="C7" s="23">
        <v>3</v>
      </c>
      <c r="D7" s="25" t="s">
        <v>17</v>
      </c>
      <c r="E7" s="23">
        <f>SUM(E2:E6)</f>
        <v>3</v>
      </c>
    </row>
    <row r="8" spans="1:5" x14ac:dyDescent="0.3">
      <c r="D8" s="25" t="s">
        <v>16</v>
      </c>
      <c r="E8" s="24">
        <f>E7/$C$7*10</f>
        <v>10</v>
      </c>
    </row>
  </sheetData>
  <mergeCells count="1">
    <mergeCell ref="D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C039-F003-4BAF-8C71-9836EFCBF789}">
  <dimension ref="A1:E12"/>
  <sheetViews>
    <sheetView workbookViewId="0">
      <selection activeCell="A30" sqref="A30"/>
    </sheetView>
  </sheetViews>
  <sheetFormatPr defaultColWidth="9.109375" defaultRowHeight="15.05" x14ac:dyDescent="0.3"/>
  <cols>
    <col min="1" max="1" width="90.88671875" style="23" bestFit="1" customWidth="1"/>
    <col min="2" max="2" width="13.33203125" style="23" bestFit="1" customWidth="1"/>
    <col min="3" max="3" width="16.6640625" style="23" bestFit="1" customWidth="1"/>
    <col min="4" max="4" width="13.33203125" style="23" bestFit="1" customWidth="1"/>
    <col min="5" max="5" width="14" style="23" customWidth="1"/>
    <col min="6" max="16384" width="9.109375" style="23"/>
  </cols>
  <sheetData>
    <row r="1" spans="1:5" s="30" customFormat="1" ht="30.7" thickBot="1" x14ac:dyDescent="0.35">
      <c r="A1" s="31" t="s">
        <v>33</v>
      </c>
      <c r="B1" s="31" t="s">
        <v>32</v>
      </c>
      <c r="C1" s="32" t="s">
        <v>39</v>
      </c>
      <c r="D1" s="130" t="s">
        <v>38</v>
      </c>
      <c r="E1" s="131"/>
    </row>
    <row r="2" spans="1:5" ht="15.65" thickBot="1" x14ac:dyDescent="0.35">
      <c r="A2" s="28" t="s">
        <v>37</v>
      </c>
      <c r="B2" s="26" t="s">
        <v>36</v>
      </c>
      <c r="C2" s="27" t="s">
        <v>20</v>
      </c>
      <c r="D2" s="27">
        <v>761</v>
      </c>
      <c r="E2" s="26">
        <v>1</v>
      </c>
    </row>
    <row r="3" spans="1:5" ht="15.65" thickBot="1" x14ac:dyDescent="0.35">
      <c r="A3" s="28" t="s">
        <v>35</v>
      </c>
      <c r="B3" s="26"/>
      <c r="C3" s="27" t="s">
        <v>20</v>
      </c>
      <c r="D3" s="27"/>
      <c r="E3" s="26"/>
    </row>
    <row r="4" spans="1:5" ht="15.65" thickBot="1" x14ac:dyDescent="0.35">
      <c r="A4" s="28" t="s">
        <v>34</v>
      </c>
      <c r="B4" s="26" t="s">
        <v>26</v>
      </c>
      <c r="C4" s="27" t="s">
        <v>20</v>
      </c>
      <c r="D4" s="44">
        <v>0</v>
      </c>
      <c r="E4" s="26">
        <v>0</v>
      </c>
    </row>
    <row r="5" spans="1:5" ht="15.65" thickBot="1" x14ac:dyDescent="0.35">
      <c r="A5" s="28" t="s">
        <v>27</v>
      </c>
      <c r="B5" s="26" t="s">
        <v>26</v>
      </c>
      <c r="C5" s="27" t="s">
        <v>20</v>
      </c>
      <c r="D5" s="27"/>
      <c r="E5" s="29"/>
    </row>
    <row r="6" spans="1:5" ht="15.65" thickBot="1" x14ac:dyDescent="0.35">
      <c r="A6" s="28" t="s">
        <v>25</v>
      </c>
      <c r="B6" s="26" t="s">
        <v>21</v>
      </c>
      <c r="C6" s="27" t="s">
        <v>20</v>
      </c>
      <c r="D6" s="44">
        <v>0</v>
      </c>
      <c r="E6" s="26">
        <v>0</v>
      </c>
    </row>
    <row r="7" spans="1:5" ht="15.65" thickBot="1" x14ac:dyDescent="0.35">
      <c r="A7" s="28" t="s">
        <v>24</v>
      </c>
      <c r="B7" s="29"/>
      <c r="C7" s="27" t="s">
        <v>20</v>
      </c>
      <c r="D7" s="27"/>
      <c r="E7" s="26"/>
    </row>
    <row r="8" spans="1:5" ht="15.65" thickBot="1" x14ac:dyDescent="0.35">
      <c r="A8" s="28" t="s">
        <v>22</v>
      </c>
      <c r="B8" s="26" t="s">
        <v>21</v>
      </c>
      <c r="C8" s="27" t="s">
        <v>20</v>
      </c>
      <c r="D8" s="44">
        <v>0</v>
      </c>
      <c r="E8" s="26">
        <v>0</v>
      </c>
    </row>
    <row r="9" spans="1:5" x14ac:dyDescent="0.3">
      <c r="B9" s="25" t="s">
        <v>18</v>
      </c>
      <c r="C9" s="23">
        <v>4</v>
      </c>
      <c r="D9" s="25" t="s">
        <v>17</v>
      </c>
      <c r="E9" s="23">
        <f>SUM(E2:E8)</f>
        <v>1</v>
      </c>
    </row>
    <row r="10" spans="1:5" x14ac:dyDescent="0.3">
      <c r="D10" s="25" t="s">
        <v>16</v>
      </c>
      <c r="E10" s="24">
        <f>E9/$C$9*10</f>
        <v>2.5</v>
      </c>
    </row>
    <row r="12" spans="1:5" x14ac:dyDescent="0.3">
      <c r="D12" s="23" t="s">
        <v>46</v>
      </c>
    </row>
  </sheetData>
  <mergeCells count="1">
    <mergeCell ref="D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3406-CAD7-49A8-A670-733030D87D00}">
  <dimension ref="A1:G9"/>
  <sheetViews>
    <sheetView workbookViewId="0">
      <selection activeCell="I30" sqref="I30"/>
    </sheetView>
  </sheetViews>
  <sheetFormatPr defaultColWidth="8.6640625" defaultRowHeight="15.05" x14ac:dyDescent="0.3"/>
  <cols>
    <col min="1" max="1" width="76.109375" style="23" bestFit="1" customWidth="1"/>
    <col min="2" max="2" width="20.109375" style="23" bestFit="1" customWidth="1"/>
    <col min="3" max="3" width="29.109375" style="23" bestFit="1" customWidth="1"/>
    <col min="4" max="4" width="13.33203125" style="23" bestFit="1" customWidth="1"/>
    <col min="5" max="5" width="12.33203125" style="23" customWidth="1"/>
    <col min="6" max="6" width="13.33203125" style="23" bestFit="1" customWidth="1"/>
    <col min="7" max="7" width="15.44140625" style="23" customWidth="1"/>
    <col min="8" max="16384" width="8.6640625" style="23"/>
  </cols>
  <sheetData>
    <row r="1" spans="1:7" s="30" customFormat="1" ht="30.7" thickBot="1" x14ac:dyDescent="0.35">
      <c r="A1" s="31" t="s">
        <v>33</v>
      </c>
      <c r="B1" s="31" t="s">
        <v>32</v>
      </c>
      <c r="C1" s="32" t="s">
        <v>42</v>
      </c>
      <c r="D1" s="130" t="s">
        <v>15</v>
      </c>
      <c r="E1" s="131"/>
      <c r="F1" s="130" t="s">
        <v>29</v>
      </c>
      <c r="G1" s="131"/>
    </row>
    <row r="2" spans="1:7" ht="15.65" thickBot="1" x14ac:dyDescent="0.35">
      <c r="A2" s="28" t="s">
        <v>35</v>
      </c>
      <c r="B2" s="26"/>
      <c r="C2" s="27" t="s">
        <v>20</v>
      </c>
      <c r="D2" s="27" t="s">
        <v>19</v>
      </c>
      <c r="E2" s="26"/>
      <c r="F2" s="27" t="s">
        <v>19</v>
      </c>
      <c r="G2" s="26"/>
    </row>
    <row r="3" spans="1:7" ht="15.65" thickBot="1" x14ac:dyDescent="0.35">
      <c r="A3" s="28" t="s">
        <v>41</v>
      </c>
      <c r="B3" s="26" t="s">
        <v>26</v>
      </c>
      <c r="C3" s="27" t="s">
        <v>20</v>
      </c>
      <c r="D3" s="27" t="s">
        <v>19</v>
      </c>
      <c r="E3" s="26"/>
      <c r="F3" s="27" t="s">
        <v>19</v>
      </c>
      <c r="G3" s="26"/>
    </row>
    <row r="4" spans="1:7" ht="15.65" thickBot="1" x14ac:dyDescent="0.35">
      <c r="A4" s="28" t="s">
        <v>27</v>
      </c>
      <c r="B4" s="26" t="s">
        <v>26</v>
      </c>
      <c r="C4" s="27" t="s">
        <v>20</v>
      </c>
      <c r="D4" s="27" t="s">
        <v>19</v>
      </c>
      <c r="E4" s="26"/>
      <c r="F4" s="27" t="s">
        <v>19</v>
      </c>
      <c r="G4" s="26"/>
    </row>
    <row r="5" spans="1:7" ht="15.65" thickBot="1" x14ac:dyDescent="0.35">
      <c r="A5" s="28" t="s">
        <v>25</v>
      </c>
      <c r="B5" s="26" t="s">
        <v>21</v>
      </c>
      <c r="C5" s="27" t="s">
        <v>20</v>
      </c>
      <c r="D5" s="27" t="s">
        <v>19</v>
      </c>
      <c r="E5" s="29"/>
      <c r="F5" s="27" t="s">
        <v>19</v>
      </c>
      <c r="G5" s="29"/>
    </row>
    <row r="6" spans="1:7" ht="15.65" thickBot="1" x14ac:dyDescent="0.35">
      <c r="A6" s="28" t="s">
        <v>24</v>
      </c>
      <c r="B6" s="29" t="s">
        <v>23</v>
      </c>
      <c r="C6" s="27" t="s">
        <v>20</v>
      </c>
      <c r="D6" s="27" t="s">
        <v>19</v>
      </c>
      <c r="E6" s="26"/>
      <c r="F6" s="27" t="s">
        <v>19</v>
      </c>
      <c r="G6" s="26"/>
    </row>
    <row r="7" spans="1:7" ht="15.65" thickBot="1" x14ac:dyDescent="0.35">
      <c r="A7" s="28" t="s">
        <v>22</v>
      </c>
      <c r="B7" s="26" t="s">
        <v>21</v>
      </c>
      <c r="C7" s="27" t="s">
        <v>20</v>
      </c>
      <c r="D7" s="27" t="s">
        <v>19</v>
      </c>
      <c r="E7" s="26"/>
      <c r="F7" s="27" t="s">
        <v>19</v>
      </c>
      <c r="G7" s="26"/>
    </row>
    <row r="8" spans="1:7" x14ac:dyDescent="0.3">
      <c r="B8" s="25" t="s">
        <v>18</v>
      </c>
      <c r="C8" s="23">
        <v>6</v>
      </c>
      <c r="D8" s="25" t="s">
        <v>17</v>
      </c>
      <c r="E8" s="23">
        <f>SUM(E2:E7)</f>
        <v>0</v>
      </c>
      <c r="F8" s="25" t="s">
        <v>17</v>
      </c>
      <c r="G8" s="23">
        <f>SUM(G2:G7)</f>
        <v>0</v>
      </c>
    </row>
    <row r="9" spans="1:7" x14ac:dyDescent="0.3">
      <c r="D9" s="25" t="s">
        <v>16</v>
      </c>
      <c r="E9" s="24">
        <f>E8/$C$8*10</f>
        <v>0</v>
      </c>
      <c r="F9" s="25" t="s">
        <v>16</v>
      </c>
      <c r="G9" s="24">
        <f>G8/$C$8*10</f>
        <v>0</v>
      </c>
    </row>
  </sheetData>
  <mergeCells count="2">
    <mergeCell ref="D1:E1"/>
    <mergeCell ref="F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F14BCDFC25CF4BB7E8ED33C9FEC93A" ma:contentTypeVersion="15" ma:contentTypeDescription="Create a new document." ma:contentTypeScope="" ma:versionID="c794032654f4dba80a69109353ea61d3">
  <xsd:schema xmlns:xsd="http://www.w3.org/2001/XMLSchema" xmlns:xs="http://www.w3.org/2001/XMLSchema" xmlns:p="http://schemas.microsoft.com/office/2006/metadata/properties" xmlns:ns2="01abe606-f5fb-48e7-bac7-a003fe142289" xmlns:ns3="0cebb2cf-82f3-4064-ad77-d3ddd131cef6" targetNamespace="http://schemas.microsoft.com/office/2006/metadata/properties" ma:root="true" ma:fieldsID="d6365616fe530f56d534c57f96c2bcef" ns2:_="" ns3:_="">
    <xsd:import namespace="01abe606-f5fb-48e7-bac7-a003fe142289"/>
    <xsd:import namespace="0cebb2cf-82f3-4064-ad77-d3ddd131ce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be606-f5fb-48e7-bac7-a003fe142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ebc7ac-6038-4495-bbc2-1653dc8a08e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ebb2cf-82f3-4064-ad77-d3ddd131c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28b091e-27f8-4ecb-9881-ba1e5f0ce8b2}" ma:internalName="TaxCatchAll" ma:showField="CatchAllData" ma:web="0cebb2cf-82f3-4064-ad77-d3ddd131ce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cebb2cf-82f3-4064-ad77-d3ddd131cef6" xsi:nil="true"/>
    <lcf76f155ced4ddcb4097134ff3c332f xmlns="01abe606-f5fb-48e7-bac7-a003fe1422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0BBFF7-A4ED-4B77-B11D-3094B4870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be606-f5fb-48e7-bac7-a003fe142289"/>
    <ds:schemaRef ds:uri="0cebb2cf-82f3-4064-ad77-d3ddd131c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B8681-047E-4692-9169-69922B2BE628}">
  <ds:schemaRefs>
    <ds:schemaRef ds:uri="http://schemas.microsoft.com/sharepoint/v3/contenttype/forms"/>
  </ds:schemaRefs>
</ds:datastoreItem>
</file>

<file path=customXml/itemProps3.xml><?xml version="1.0" encoding="utf-8"?>
<ds:datastoreItem xmlns:ds="http://schemas.openxmlformats.org/officeDocument/2006/customXml" ds:itemID="{5F27590F-4CE1-4044-827F-3714BA7F8963}">
  <ds:schemaRefs>
    <ds:schemaRef ds:uri="http://schemas.microsoft.com/office/2006/metadata/properties"/>
    <ds:schemaRef ds:uri="http://schemas.microsoft.com/office/infopath/2007/PartnerControls"/>
    <ds:schemaRef ds:uri="0cebb2cf-82f3-4064-ad77-d3ddd131cef6"/>
    <ds:schemaRef ds:uri="01abe606-f5fb-48e7-bac7-a003fe142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Scoring Rubric Key 12.3 Updates</vt:lpstr>
      <vt:lpstr>Threshold Review - Transitiona </vt:lpstr>
      <vt:lpstr>Threshold Review - SSO</vt:lpstr>
      <vt:lpstr>Threshold Review - PSH</vt:lpstr>
      <vt:lpstr>Threshold Review - RRH</vt:lpstr>
      <vt:lpstr>Threshold Review - HMIS</vt:lpstr>
      <vt:lpstr>APR Score - Street Outreach</vt:lpstr>
      <vt:lpstr>APR Score - RRH</vt:lpstr>
      <vt:lpstr>APR Score - PSH (none)</vt:lpstr>
      <vt:lpstr>APR Score -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Bonnie Sullivan</dc:creator>
  <cp:keywords/>
  <dc:description/>
  <cp:lastModifiedBy>Elisha Harig-Blaine</cp:lastModifiedBy>
  <cp:revision/>
  <cp:lastPrinted>2024-07-15T16:03:51Z</cp:lastPrinted>
  <dcterms:created xsi:type="dcterms:W3CDTF">2024-02-16T12:52:22Z</dcterms:created>
  <dcterms:modified xsi:type="dcterms:W3CDTF">2025-12-09T22:52:22Z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fdadb2-fdc0-421d-88ff-a3971130ad69_Enabled">
    <vt:lpwstr>true</vt:lpwstr>
  </property>
  <property fmtid="{D5CDD505-2E9C-101B-9397-08002B2CF9AE}" pid="3" name="MSIP_Label_34fdadb2-fdc0-421d-88ff-a3971130ad69_SetDate">
    <vt:lpwstr>2024-02-16T13:18:42Z</vt:lpwstr>
  </property>
  <property fmtid="{D5CDD505-2E9C-101B-9397-08002B2CF9AE}" pid="4" name="MSIP_Label_34fdadb2-fdc0-421d-88ff-a3971130ad69_Method">
    <vt:lpwstr>Standard</vt:lpwstr>
  </property>
  <property fmtid="{D5CDD505-2E9C-101B-9397-08002B2CF9AE}" pid="5" name="MSIP_Label_34fdadb2-fdc0-421d-88ff-a3971130ad69_Name">
    <vt:lpwstr>General</vt:lpwstr>
  </property>
  <property fmtid="{D5CDD505-2E9C-101B-9397-08002B2CF9AE}" pid="6" name="MSIP_Label_34fdadb2-fdc0-421d-88ff-a3971130ad69_SiteId">
    <vt:lpwstr>9922c7a1-5814-419d-8790-8e95e2c92b74</vt:lpwstr>
  </property>
  <property fmtid="{D5CDD505-2E9C-101B-9397-08002B2CF9AE}" pid="7" name="MSIP_Label_34fdadb2-fdc0-421d-88ff-a3971130ad69_ActionId">
    <vt:lpwstr>1cc866a8-0a76-4a1f-8694-bb1dbe2782df</vt:lpwstr>
  </property>
  <property fmtid="{D5CDD505-2E9C-101B-9397-08002B2CF9AE}" pid="8" name="MSIP_Label_34fdadb2-fdc0-421d-88ff-a3971130ad69_ContentBits">
    <vt:lpwstr>0</vt:lpwstr>
  </property>
  <property fmtid="{D5CDD505-2E9C-101B-9397-08002B2CF9AE}" pid="9" name="ContentTypeId">
    <vt:lpwstr>0x01010042F14BCDFC25CF4BB7E8ED33C9FEC93A</vt:lpwstr>
  </property>
  <property fmtid="{D5CDD505-2E9C-101B-9397-08002B2CF9AE}" pid="10" name="MediaServiceImageTags">
    <vt:lpwstr/>
  </property>
</Properties>
</file>